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'Sheet1'!$A$1:$AE$77</definedName>
  </definedNames>
  <calcPr fullCalcOnLoad="1"/>
</workbook>
</file>

<file path=xl/sharedStrings.xml><?xml version="1.0" encoding="utf-8"?>
<sst xmlns="http://schemas.openxmlformats.org/spreadsheetml/2006/main" count="56" uniqueCount="26">
  <si>
    <t>Estimating Pedestal Heights on Sloped Deck</t>
  </si>
  <si>
    <t xml:space="preserve"> Deck length* (m)</t>
  </si>
  <si>
    <t xml:space="preserve"> Gradient*</t>
  </si>
  <si>
    <t xml:space="preserve"> Paver size* (m)</t>
  </si>
  <si>
    <t xml:space="preserve"> Pedestal height at wall h1* (mm)</t>
  </si>
  <si>
    <t>* please indicate</t>
  </si>
  <si>
    <t>For illustration:</t>
  </si>
  <si>
    <t>Pedestal Distance from Wall</t>
  </si>
  <si>
    <t>wall</t>
  </si>
  <si>
    <t>Paver</t>
  </si>
  <si>
    <t>h1</t>
  </si>
  <si>
    <t>=</t>
  </si>
  <si>
    <t>h2</t>
  </si>
  <si>
    <t>h3</t>
  </si>
  <si>
    <t>h4</t>
  </si>
  <si>
    <t>h5</t>
  </si>
  <si>
    <t>h6</t>
  </si>
  <si>
    <t>h7</t>
  </si>
  <si>
    <t>h8</t>
  </si>
  <si>
    <t>h9</t>
  </si>
  <si>
    <t>Pedestal No.</t>
  </si>
  <si>
    <t>Distance from wall   (m)</t>
  </si>
  <si>
    <t>Height             h                  (mm)</t>
  </si>
  <si>
    <t>Note:</t>
  </si>
  <si>
    <t>a) Distance from wall shown is to the nearest full size paver.</t>
  </si>
  <si>
    <t>b)  It is the Customers' responsibility to verify the selected pedestals are correct.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</si>
</sst>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0.0%"/>
    <numFmt numFmtId="167" formatCode="#,##0"/>
  </numFmts>
  <fonts count="17">
    <font>
      <sz val="11"/>
      <name val="Century Gothic"/>
      <family val="2"/>
    </font>
    <font>
      <sz val="10"/>
      <name val="Arial"/>
      <family val="0"/>
    </font>
    <font>
      <sz val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u val="single"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sz val="8"/>
      <color indexed="12"/>
      <name val="Century Gothic"/>
      <family val="2"/>
    </font>
    <font>
      <b/>
      <i/>
      <sz val="9"/>
      <name val="Century Gothic"/>
      <family val="2"/>
    </font>
    <font>
      <b/>
      <i/>
      <sz val="9"/>
      <color indexed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8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 diagonalDown="1">
      <left style="medium">
        <color indexed="8"/>
      </left>
      <right style="medium">
        <color indexed="62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62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 applyProtection="1">
      <alignment vertical="center" wrapText="1"/>
      <protection/>
    </xf>
    <xf numFmtId="164" fontId="2" fillId="0" borderId="0" xfId="0" applyFont="1" applyAlignment="1" applyProtection="1">
      <alignment horizontal="left" vertical="center" wrapText="1"/>
      <protection/>
    </xf>
    <xf numFmtId="164" fontId="3" fillId="2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3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6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7" fillId="0" borderId="0" xfId="0" applyFont="1" applyFill="1" applyAlignment="1">
      <alignment vertical="center" wrapText="1"/>
    </xf>
    <xf numFmtId="167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7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7" fontId="11" fillId="3" borderId="3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left" vertical="center" wrapText="1"/>
    </xf>
    <xf numFmtId="167" fontId="12" fillId="0" borderId="5" xfId="0" applyNumberFormat="1" applyFont="1" applyBorder="1" applyAlignment="1">
      <alignment horizontal="left" vertical="center" wrapText="1"/>
    </xf>
    <xf numFmtId="167" fontId="12" fillId="0" borderId="6" xfId="0" applyNumberFormat="1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left" vertical="center" wrapText="1"/>
    </xf>
    <xf numFmtId="167" fontId="12" fillId="0" borderId="0" xfId="0" applyNumberFormat="1" applyFont="1" applyAlignment="1">
      <alignment horizontal="left" vertical="center" wrapText="1"/>
    </xf>
    <xf numFmtId="167" fontId="12" fillId="0" borderId="7" xfId="0" applyNumberFormat="1" applyFont="1" applyBorder="1" applyAlignment="1">
      <alignment horizontal="left" vertical="center" wrapText="1"/>
    </xf>
    <xf numFmtId="167" fontId="13" fillId="5" borderId="8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4" fillId="0" borderId="11" xfId="0" applyNumberFormat="1" applyFont="1" applyBorder="1" applyAlignment="1">
      <alignment horizontal="center" vertical="center" wrapText="1"/>
    </xf>
    <xf numFmtId="167" fontId="14" fillId="0" borderId="12" xfId="0" applyNumberFormat="1" applyFont="1" applyFill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left" vertical="center" wrapText="1"/>
    </xf>
    <xf numFmtId="167" fontId="14" fillId="0" borderId="10" xfId="0" applyNumberFormat="1" applyFont="1" applyBorder="1" applyAlignment="1">
      <alignment horizontal="left" vertical="center" wrapText="1"/>
    </xf>
    <xf numFmtId="167" fontId="14" fillId="0" borderId="1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left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4" fontId="2" fillId="0" borderId="9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15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2" fillId="6" borderId="0" xfId="0" applyFont="1" applyFill="1" applyAlignment="1">
      <alignment vertical="center" wrapText="1"/>
    </xf>
    <xf numFmtId="164" fontId="11" fillId="3" borderId="16" xfId="0" applyFont="1" applyFill="1" applyBorder="1" applyAlignment="1">
      <alignment horizontal="center" vertical="center" wrapText="1"/>
    </xf>
    <xf numFmtId="164" fontId="11" fillId="3" borderId="17" xfId="0" applyFont="1" applyFill="1" applyBorder="1" applyAlignment="1">
      <alignment horizontal="center" vertical="center" wrapText="1"/>
    </xf>
    <xf numFmtId="164" fontId="11" fillId="3" borderId="18" xfId="0" applyFont="1" applyFill="1" applyBorder="1" applyAlignment="1">
      <alignment horizontal="center" vertical="center" wrapText="1"/>
    </xf>
    <xf numFmtId="164" fontId="11" fillId="3" borderId="19" xfId="0" applyFont="1" applyFill="1" applyBorder="1" applyAlignment="1">
      <alignment horizontal="center" vertical="center" wrapText="1"/>
    </xf>
    <xf numFmtId="164" fontId="11" fillId="3" borderId="20" xfId="0" applyFont="1" applyFill="1" applyBorder="1" applyAlignment="1">
      <alignment horizontal="center" vertical="center" wrapText="1"/>
    </xf>
    <xf numFmtId="164" fontId="2" fillId="6" borderId="0" xfId="0" applyFont="1" applyFill="1" applyBorder="1" applyAlignment="1">
      <alignment vertical="center" wrapText="1"/>
    </xf>
    <xf numFmtId="164" fontId="5" fillId="3" borderId="2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7" fontId="9" fillId="4" borderId="22" xfId="0" applyNumberFormat="1" applyFont="1" applyFill="1" applyBorder="1" applyAlignment="1">
      <alignment horizontal="center" vertical="center" wrapText="1"/>
    </xf>
    <xf numFmtId="164" fontId="5" fillId="3" borderId="23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9" fillId="4" borderId="22" xfId="0" applyFont="1" applyFill="1" applyBorder="1" applyAlignment="1">
      <alignment horizontal="center" vertical="center" wrapText="1"/>
    </xf>
    <xf numFmtId="164" fontId="9" fillId="4" borderId="24" xfId="0" applyFont="1" applyFill="1" applyBorder="1" applyAlignment="1">
      <alignment horizontal="center" vertical="center" wrapText="1"/>
    </xf>
    <xf numFmtId="164" fontId="5" fillId="3" borderId="25" xfId="0" applyFont="1" applyFill="1" applyBorder="1" applyAlignment="1">
      <alignment horizontal="center" vertical="center" wrapText="1"/>
    </xf>
    <xf numFmtId="165" fontId="5" fillId="3" borderId="26" xfId="0" applyNumberFormat="1" applyFont="1" applyFill="1" applyBorder="1" applyAlignment="1">
      <alignment horizontal="center" vertical="center" wrapText="1"/>
    </xf>
    <xf numFmtId="164" fontId="9" fillId="4" borderId="27" xfId="0" applyFont="1" applyFill="1" applyBorder="1" applyAlignment="1">
      <alignment horizontal="center" vertical="center" wrapText="1"/>
    </xf>
    <xf numFmtId="164" fontId="5" fillId="3" borderId="28" xfId="0" applyFont="1" applyFill="1" applyBorder="1" applyAlignment="1">
      <alignment horizontal="center" vertical="center" wrapText="1"/>
    </xf>
    <xf numFmtId="164" fontId="9" fillId="4" borderId="29" xfId="0" applyFont="1" applyFill="1" applyBorder="1" applyAlignment="1">
      <alignment horizontal="center" vertical="center" wrapText="1"/>
    </xf>
    <xf numFmtId="164" fontId="2" fillId="6" borderId="0" xfId="0" applyFont="1" applyFill="1" applyBorder="1" applyAlignment="1">
      <alignment horizontal="center" vertical="center" wrapText="1"/>
    </xf>
    <xf numFmtId="164" fontId="2" fillId="6" borderId="0" xfId="0" applyFont="1" applyFill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7" fontId="16" fillId="7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4</xdr:row>
      <xdr:rowOff>28575</xdr:rowOff>
    </xdr:from>
    <xdr:to>
      <xdr:col>28</xdr:col>
      <xdr:colOff>76200</xdr:colOff>
      <xdr:row>7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90575"/>
          <a:ext cx="22098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GridLines="0" tabSelected="1" view="pageBreakPreview" zoomScale="115" zoomScaleNormal="125" zoomScaleSheetLayoutView="115" workbookViewId="0" topLeftCell="A1">
      <selection activeCell="AD10" sqref="AD10"/>
    </sheetView>
  </sheetViews>
  <sheetFormatPr defaultColWidth="5.00390625" defaultRowHeight="15" customHeight="1"/>
  <cols>
    <col min="1" max="1" width="2.00390625" style="1" customWidth="1"/>
    <col min="2" max="3" width="3.75390625" style="1" customWidth="1"/>
    <col min="4" max="4" width="2.125" style="1" customWidth="1"/>
    <col min="5" max="5" width="1.625" style="1" customWidth="1"/>
    <col min="6" max="6" width="3.125" style="1" customWidth="1"/>
    <col min="7" max="7" width="2.125" style="1" customWidth="1"/>
    <col min="8" max="8" width="1.625" style="1" customWidth="1"/>
    <col min="9" max="9" width="3.125" style="1" customWidth="1"/>
    <col min="10" max="10" width="2.125" style="1" customWidth="1"/>
    <col min="11" max="11" width="1.625" style="1" customWidth="1"/>
    <col min="12" max="12" width="3.125" style="1" customWidth="1"/>
    <col min="13" max="13" width="2.125" style="1" customWidth="1"/>
    <col min="14" max="14" width="1.625" style="1" customWidth="1"/>
    <col min="15" max="15" width="3.125" style="1" customWidth="1"/>
    <col min="16" max="16" width="2.125" style="1" customWidth="1"/>
    <col min="17" max="17" width="1.625" style="1" customWidth="1"/>
    <col min="18" max="18" width="3.125" style="1" customWidth="1"/>
    <col min="19" max="19" width="2.125" style="1" customWidth="1"/>
    <col min="20" max="20" width="1.625" style="1" customWidth="1"/>
    <col min="21" max="21" width="3.125" style="1" customWidth="1"/>
    <col min="22" max="22" width="2.125" style="1" customWidth="1"/>
    <col min="23" max="23" width="1.625" style="1" customWidth="1"/>
    <col min="24" max="24" width="3.125" style="1" customWidth="1"/>
    <col min="25" max="25" width="2.125" style="2" customWidth="1"/>
    <col min="26" max="26" width="1.625" style="1" customWidth="1"/>
    <col min="27" max="27" width="3.125" style="1" customWidth="1"/>
    <col min="28" max="28" width="2.125" style="1" customWidth="1"/>
    <col min="29" max="29" width="1.625" style="1" customWidth="1"/>
    <col min="30" max="32" width="3.125" style="1" customWidth="1"/>
    <col min="33" max="34" width="3.75390625" style="1" customWidth="1"/>
    <col min="35" max="35" width="4.125" style="1" customWidth="1"/>
    <col min="36" max="16384" width="4.50390625" style="1" customWidth="1"/>
  </cols>
  <sheetData>
    <row r="1" s="3" customFormat="1" ht="15" customHeight="1">
      <c r="Y1" s="4"/>
    </row>
    <row r="2" spans="2:30" s="3" customFormat="1" ht="1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3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25" s="3" customFormat="1" ht="15" customHeight="1">
      <c r="B4" s="6"/>
      <c r="C4" s="7"/>
      <c r="D4" s="7"/>
      <c r="E4" s="7"/>
      <c r="F4" s="7"/>
      <c r="Y4" s="4"/>
    </row>
    <row r="5" spans="2:15" ht="1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9">
        <v>10</v>
      </c>
      <c r="M5" s="9"/>
      <c r="N5" s="10"/>
      <c r="O5" s="11"/>
    </row>
    <row r="6" spans="2:21" ht="1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12">
        <v>0.01</v>
      </c>
      <c r="M6" s="12"/>
      <c r="N6" s="13"/>
      <c r="O6" s="14"/>
      <c r="P6" s="14"/>
      <c r="Q6" s="14"/>
      <c r="U6" s="15"/>
    </row>
    <row r="7" spans="2:17" ht="15" customHeight="1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9">
        <v>0.5</v>
      </c>
      <c r="M7" s="9"/>
      <c r="N7" s="10"/>
      <c r="O7" s="16"/>
      <c r="P7" s="14"/>
      <c r="Q7" s="14"/>
    </row>
    <row r="8" spans="2:17" ht="15" customHeight="1">
      <c r="B8" s="8" t="s">
        <v>4</v>
      </c>
      <c r="C8" s="8"/>
      <c r="D8" s="8"/>
      <c r="E8" s="8"/>
      <c r="F8" s="8"/>
      <c r="G8" s="8"/>
      <c r="H8" s="8"/>
      <c r="I8" s="8"/>
      <c r="J8" s="8"/>
      <c r="K8" s="8"/>
      <c r="L8" s="17">
        <v>30</v>
      </c>
      <c r="M8" s="17"/>
      <c r="N8" s="18"/>
      <c r="O8" s="16"/>
      <c r="P8" s="14"/>
      <c r="Q8" s="14"/>
    </row>
    <row r="9" spans="2:17" ht="15" customHeight="1">
      <c r="B9" s="19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8"/>
      <c r="M9" s="18"/>
      <c r="N9" s="18"/>
      <c r="O9" s="16"/>
      <c r="P9" s="14"/>
      <c r="Q9" s="14"/>
    </row>
    <row r="10" spans="2:17" ht="1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8"/>
      <c r="M10" s="18"/>
      <c r="N10" s="18"/>
      <c r="O10" s="16"/>
      <c r="P10" s="14"/>
      <c r="Q10" s="14"/>
    </row>
    <row r="11" spans="2:29" ht="15" customHeight="1">
      <c r="B11" s="21" t="s">
        <v>6</v>
      </c>
      <c r="E11" s="22"/>
      <c r="F11" s="23" t="s">
        <v>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2"/>
      <c r="AA11" s="22"/>
      <c r="AB11" s="24"/>
      <c r="AC11" s="24"/>
    </row>
    <row r="12" spans="2:29" ht="15" customHeight="1">
      <c r="B12" s="25"/>
      <c r="C12" s="26">
        <v>0</v>
      </c>
      <c r="D12" s="26"/>
      <c r="E12" s="26"/>
      <c r="F12" s="27">
        <f>1*L7</f>
        <v>0.5</v>
      </c>
      <c r="G12" s="27"/>
      <c r="H12" s="27"/>
      <c r="I12" s="27">
        <f>2*L7</f>
        <v>1</v>
      </c>
      <c r="J12" s="27"/>
      <c r="K12" s="27"/>
      <c r="L12" s="27">
        <f>3*L7</f>
        <v>1.5</v>
      </c>
      <c r="M12" s="27"/>
      <c r="N12" s="27"/>
      <c r="O12" s="27">
        <f>4*L7</f>
        <v>2</v>
      </c>
      <c r="P12" s="27"/>
      <c r="Q12" s="27"/>
      <c r="R12" s="27">
        <f>5*L7</f>
        <v>2.5</v>
      </c>
      <c r="S12" s="27"/>
      <c r="T12" s="27"/>
      <c r="U12" s="27">
        <f>6*L7</f>
        <v>3</v>
      </c>
      <c r="V12" s="27"/>
      <c r="W12" s="27"/>
      <c r="X12" s="27">
        <f>7*L7</f>
        <v>3.5</v>
      </c>
      <c r="Y12" s="27"/>
      <c r="Z12" s="27"/>
      <c r="AA12" s="27">
        <f>8*L7</f>
        <v>4</v>
      </c>
      <c r="AB12" s="27"/>
      <c r="AC12" s="27"/>
    </row>
    <row r="13" spans="3:28" ht="4.5" customHeight="1">
      <c r="C13" s="28" t="s">
        <v>8</v>
      </c>
      <c r="D13" s="29"/>
      <c r="E13" s="30"/>
      <c r="F13" s="30"/>
      <c r="G13" s="31"/>
      <c r="H13" s="32"/>
      <c r="I13" s="33"/>
      <c r="J13" s="31"/>
      <c r="K13" s="30"/>
      <c r="L13" s="30"/>
      <c r="M13" s="31"/>
      <c r="N13" s="32"/>
      <c r="O13" s="33"/>
      <c r="P13" s="31"/>
      <c r="Q13" s="30"/>
      <c r="R13" s="30"/>
      <c r="S13" s="31"/>
      <c r="T13" s="32"/>
      <c r="U13" s="33"/>
      <c r="V13" s="31"/>
      <c r="W13" s="30"/>
      <c r="X13" s="30"/>
      <c r="Y13" s="31"/>
      <c r="Z13" s="30"/>
      <c r="AA13" s="30"/>
      <c r="AB13" s="34"/>
    </row>
    <row r="14" spans="3:28" ht="9.75" customHeight="1">
      <c r="C14" s="28"/>
      <c r="D14" s="35" t="s">
        <v>9</v>
      </c>
      <c r="E14" s="35"/>
      <c r="F14" s="35"/>
      <c r="G14" s="35" t="s">
        <v>9</v>
      </c>
      <c r="H14" s="35"/>
      <c r="I14" s="35"/>
      <c r="J14" s="35" t="s">
        <v>9</v>
      </c>
      <c r="K14" s="35"/>
      <c r="L14" s="35"/>
      <c r="M14" s="35" t="s">
        <v>9</v>
      </c>
      <c r="N14" s="35"/>
      <c r="O14" s="35"/>
      <c r="P14" s="35" t="s">
        <v>9</v>
      </c>
      <c r="Q14" s="35"/>
      <c r="R14" s="35"/>
      <c r="S14" s="35" t="s">
        <v>9</v>
      </c>
      <c r="T14" s="35"/>
      <c r="U14" s="35"/>
      <c r="V14" s="35" t="s">
        <v>9</v>
      </c>
      <c r="W14" s="35"/>
      <c r="X14" s="35"/>
      <c r="Y14" s="35" t="s">
        <v>9</v>
      </c>
      <c r="Z14" s="35"/>
      <c r="AA14" s="35"/>
      <c r="AB14" s="36"/>
    </row>
    <row r="15" spans="3:30" ht="4.5" customHeight="1">
      <c r="C15" s="28"/>
      <c r="D15" s="37" t="s">
        <v>10</v>
      </c>
      <c r="E15" s="38" t="s">
        <v>11</v>
      </c>
      <c r="F15" s="39">
        <f>G30</f>
        <v>30</v>
      </c>
      <c r="G15" s="40" t="s">
        <v>12</v>
      </c>
      <c r="H15" s="38" t="s">
        <v>11</v>
      </c>
      <c r="I15" s="41">
        <f>G31</f>
        <v>35</v>
      </c>
      <c r="J15" s="40" t="s">
        <v>13</v>
      </c>
      <c r="K15" s="38" t="s">
        <v>11</v>
      </c>
      <c r="L15" s="41">
        <f>G32</f>
        <v>40</v>
      </c>
      <c r="M15" s="40" t="s">
        <v>14</v>
      </c>
      <c r="N15" s="38" t="s">
        <v>11</v>
      </c>
      <c r="O15" s="41">
        <f>G33</f>
        <v>45</v>
      </c>
      <c r="P15" s="40" t="s">
        <v>15</v>
      </c>
      <c r="Q15" s="38" t="s">
        <v>11</v>
      </c>
      <c r="R15" s="41">
        <f>G34</f>
        <v>50</v>
      </c>
      <c r="S15" s="40" t="s">
        <v>16</v>
      </c>
      <c r="T15" s="38" t="s">
        <v>11</v>
      </c>
      <c r="U15" s="41">
        <f>G35</f>
        <v>55</v>
      </c>
      <c r="V15" s="40" t="s">
        <v>17</v>
      </c>
      <c r="W15" s="38" t="s">
        <v>11</v>
      </c>
      <c r="X15" s="41">
        <f>G36</f>
        <v>60</v>
      </c>
      <c r="Y15" s="42" t="s">
        <v>18</v>
      </c>
      <c r="Z15" s="38" t="s">
        <v>11</v>
      </c>
      <c r="AA15" s="41">
        <f>G37</f>
        <v>65</v>
      </c>
      <c r="AB15" s="43" t="s">
        <v>19</v>
      </c>
      <c r="AC15" s="44" t="s">
        <v>11</v>
      </c>
      <c r="AD15" s="45">
        <f>G38</f>
        <v>70</v>
      </c>
    </row>
    <row r="16" spans="3:30" ht="4.5" customHeight="1">
      <c r="C16" s="28"/>
      <c r="D16" s="37"/>
      <c r="E16" s="38"/>
      <c r="F16" s="39"/>
      <c r="G16" s="40"/>
      <c r="H16" s="38"/>
      <c r="I16" s="41"/>
      <c r="J16" s="40"/>
      <c r="K16" s="38"/>
      <c r="L16" s="41"/>
      <c r="M16" s="40"/>
      <c r="N16" s="38"/>
      <c r="O16" s="41"/>
      <c r="P16" s="40"/>
      <c r="Q16" s="38"/>
      <c r="R16" s="41"/>
      <c r="S16" s="40"/>
      <c r="T16" s="38"/>
      <c r="U16" s="41"/>
      <c r="V16" s="40"/>
      <c r="W16" s="38"/>
      <c r="X16" s="41"/>
      <c r="Y16" s="42"/>
      <c r="Z16" s="38"/>
      <c r="AA16" s="41"/>
      <c r="AB16" s="43"/>
      <c r="AC16" s="44"/>
      <c r="AD16" s="45"/>
    </row>
    <row r="17" spans="3:30" ht="4.5" customHeight="1">
      <c r="C17" s="28"/>
      <c r="D17" s="37"/>
      <c r="E17" s="38"/>
      <c r="F17" s="39"/>
      <c r="G17" s="40"/>
      <c r="H17" s="38"/>
      <c r="I17" s="41"/>
      <c r="J17" s="40"/>
      <c r="K17" s="38"/>
      <c r="L17" s="41"/>
      <c r="M17" s="40"/>
      <c r="N17" s="38"/>
      <c r="O17" s="41"/>
      <c r="P17" s="40"/>
      <c r="Q17" s="38"/>
      <c r="R17" s="41"/>
      <c r="S17" s="40"/>
      <c r="T17" s="38"/>
      <c r="U17" s="41"/>
      <c r="V17" s="40"/>
      <c r="W17" s="38"/>
      <c r="X17" s="41"/>
      <c r="Y17" s="42"/>
      <c r="Z17" s="38"/>
      <c r="AA17" s="41"/>
      <c r="AB17" s="43"/>
      <c r="AC17" s="44"/>
      <c r="AD17" s="45"/>
    </row>
    <row r="18" spans="3:30" ht="4.5" customHeight="1">
      <c r="C18" s="28"/>
      <c r="D18" s="46"/>
      <c r="E18" s="46"/>
      <c r="F18" s="46"/>
      <c r="G18" s="40"/>
      <c r="H18" s="38"/>
      <c r="I18" s="41"/>
      <c r="J18" s="40"/>
      <c r="K18" s="38"/>
      <c r="L18" s="41"/>
      <c r="M18" s="40"/>
      <c r="N18" s="38"/>
      <c r="O18" s="41"/>
      <c r="P18" s="40"/>
      <c r="Q18" s="38"/>
      <c r="R18" s="41"/>
      <c r="S18" s="40"/>
      <c r="T18" s="38"/>
      <c r="U18" s="41"/>
      <c r="V18" s="40"/>
      <c r="W18" s="38"/>
      <c r="X18" s="41"/>
      <c r="Y18" s="42"/>
      <c r="Z18" s="38"/>
      <c r="AA18" s="41"/>
      <c r="AB18" s="43"/>
      <c r="AC18" s="44"/>
      <c r="AD18" s="45"/>
    </row>
    <row r="19" spans="3:30" ht="4.5" customHeight="1">
      <c r="C19" s="28"/>
      <c r="D19" s="47"/>
      <c r="E19" s="48"/>
      <c r="F19" s="48"/>
      <c r="G19" s="49"/>
      <c r="H19" s="49"/>
      <c r="I19" s="49"/>
      <c r="J19" s="40"/>
      <c r="K19" s="38"/>
      <c r="L19" s="41"/>
      <c r="M19" s="40"/>
      <c r="N19" s="38"/>
      <c r="O19" s="41"/>
      <c r="P19" s="40"/>
      <c r="Q19" s="38"/>
      <c r="R19" s="41"/>
      <c r="S19" s="40"/>
      <c r="T19" s="38"/>
      <c r="U19" s="41"/>
      <c r="V19" s="40"/>
      <c r="W19" s="38"/>
      <c r="X19" s="41"/>
      <c r="Y19" s="42"/>
      <c r="Z19" s="38"/>
      <c r="AA19" s="41"/>
      <c r="AB19" s="43"/>
      <c r="AC19" s="44"/>
      <c r="AD19" s="45"/>
    </row>
    <row r="20" spans="3:30" ht="4.5" customHeight="1">
      <c r="C20" s="28"/>
      <c r="D20" s="47"/>
      <c r="E20" s="48"/>
      <c r="F20" s="48"/>
      <c r="G20" s="48"/>
      <c r="H20" s="48"/>
      <c r="I20" s="48"/>
      <c r="J20" s="49"/>
      <c r="K20" s="49"/>
      <c r="L20" s="49"/>
      <c r="M20" s="40"/>
      <c r="N20" s="38"/>
      <c r="O20" s="41"/>
      <c r="P20" s="40"/>
      <c r="Q20" s="38"/>
      <c r="R20" s="41"/>
      <c r="S20" s="40"/>
      <c r="T20" s="38"/>
      <c r="U20" s="41"/>
      <c r="V20" s="40"/>
      <c r="W20" s="38"/>
      <c r="X20" s="41"/>
      <c r="Y20" s="42"/>
      <c r="Z20" s="38"/>
      <c r="AA20" s="41"/>
      <c r="AB20" s="43"/>
      <c r="AC20" s="44"/>
      <c r="AD20" s="45"/>
    </row>
    <row r="21" spans="3:30" ht="4.5" customHeight="1">
      <c r="C21" s="28"/>
      <c r="D21" s="47"/>
      <c r="E21" s="48"/>
      <c r="F21" s="48"/>
      <c r="G21" s="48"/>
      <c r="H21" s="48"/>
      <c r="I21" s="48"/>
      <c r="J21" s="48"/>
      <c r="K21" s="48"/>
      <c r="L21" s="48"/>
      <c r="M21" s="49"/>
      <c r="N21" s="49"/>
      <c r="O21" s="49"/>
      <c r="P21" s="40"/>
      <c r="Q21" s="38"/>
      <c r="R21" s="41"/>
      <c r="S21" s="40"/>
      <c r="T21" s="38"/>
      <c r="U21" s="41"/>
      <c r="V21" s="40"/>
      <c r="W21" s="38"/>
      <c r="X21" s="41"/>
      <c r="Y21" s="42"/>
      <c r="Z21" s="38"/>
      <c r="AA21" s="41"/>
      <c r="AB21" s="43"/>
      <c r="AC21" s="44"/>
      <c r="AD21" s="45"/>
    </row>
    <row r="22" spans="3:30" ht="4.5" customHeight="1">
      <c r="C22" s="28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  <c r="R22" s="49"/>
      <c r="S22" s="40"/>
      <c r="T22" s="38"/>
      <c r="U22" s="41"/>
      <c r="V22" s="40"/>
      <c r="W22" s="38"/>
      <c r="X22" s="41"/>
      <c r="Y22" s="42"/>
      <c r="Z22" s="38"/>
      <c r="AA22" s="41"/>
      <c r="AB22" s="43"/>
      <c r="AC22" s="44"/>
      <c r="AD22" s="45"/>
    </row>
    <row r="23" spans="3:30" ht="4.5" customHeight="1">
      <c r="C23" s="28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0"/>
      <c r="W23" s="38"/>
      <c r="X23" s="41"/>
      <c r="Y23" s="42"/>
      <c r="Z23" s="38"/>
      <c r="AA23" s="41"/>
      <c r="AB23" s="43"/>
      <c r="AC23" s="44"/>
      <c r="AD23" s="45"/>
    </row>
    <row r="24" spans="2:30" ht="4.5" customHeight="1">
      <c r="B24" s="50"/>
      <c r="C24" s="5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  <c r="W24" s="49"/>
      <c r="X24" s="49"/>
      <c r="Y24" s="42"/>
      <c r="Z24" s="38"/>
      <c r="AA24" s="41"/>
      <c r="AB24" s="43"/>
      <c r="AC24" s="44"/>
      <c r="AD24" s="45"/>
    </row>
    <row r="25" spans="2:30" ht="4.5" customHeight="1">
      <c r="B25" s="50"/>
      <c r="C25" s="50"/>
      <c r="S25" s="48"/>
      <c r="T25" s="48"/>
      <c r="U25" s="48"/>
      <c r="V25" s="48"/>
      <c r="W25" s="48"/>
      <c r="X25" s="48"/>
      <c r="Y25" s="49"/>
      <c r="Z25" s="49"/>
      <c r="AA25" s="49"/>
      <c r="AB25" s="43"/>
      <c r="AC25" s="44"/>
      <c r="AD25" s="45"/>
    </row>
    <row r="27" spans="1:30" ht="15" customHeight="1" hidden="1">
      <c r="A27" s="51"/>
      <c r="B27" s="52" t="s">
        <v>20</v>
      </c>
      <c r="C27" s="52"/>
      <c r="D27" s="53" t="s">
        <v>21</v>
      </c>
      <c r="E27" s="53"/>
      <c r="F27" s="53"/>
      <c r="G27" s="54" t="s">
        <v>22</v>
      </c>
      <c r="H27" s="54"/>
      <c r="I27" s="54"/>
      <c r="J27" s="55" t="s">
        <v>20</v>
      </c>
      <c r="K27" s="55"/>
      <c r="L27" s="55"/>
      <c r="M27" s="53" t="s">
        <v>21</v>
      </c>
      <c r="N27" s="53"/>
      <c r="O27" s="53"/>
      <c r="P27" s="54" t="s">
        <v>22</v>
      </c>
      <c r="Q27" s="54"/>
      <c r="R27" s="54"/>
      <c r="S27" s="55" t="s">
        <v>20</v>
      </c>
      <c r="T27" s="55"/>
      <c r="U27" s="55"/>
      <c r="V27" s="53" t="s">
        <v>21</v>
      </c>
      <c r="W27" s="53"/>
      <c r="X27" s="53"/>
      <c r="Y27" s="56" t="s">
        <v>22</v>
      </c>
      <c r="Z27" s="56"/>
      <c r="AA27" s="56"/>
      <c r="AB27" s="57"/>
      <c r="AC27" s="57"/>
      <c r="AD27" s="51"/>
    </row>
    <row r="28" spans="1:30" ht="15" customHeight="1" hidden="1">
      <c r="A28" s="51"/>
      <c r="B28" s="52"/>
      <c r="C28" s="52"/>
      <c r="D28" s="53"/>
      <c r="E28" s="53"/>
      <c r="F28" s="53"/>
      <c r="G28" s="54"/>
      <c r="H28" s="54"/>
      <c r="I28" s="54"/>
      <c r="J28" s="55"/>
      <c r="K28" s="55"/>
      <c r="L28" s="55"/>
      <c r="M28" s="53"/>
      <c r="N28" s="53"/>
      <c r="O28" s="53"/>
      <c r="P28" s="54"/>
      <c r="Q28" s="54"/>
      <c r="R28" s="54"/>
      <c r="S28" s="55"/>
      <c r="T28" s="55"/>
      <c r="U28" s="55"/>
      <c r="V28" s="53"/>
      <c r="W28" s="53"/>
      <c r="X28" s="53"/>
      <c r="Y28" s="56"/>
      <c r="Z28" s="56"/>
      <c r="AA28" s="56"/>
      <c r="AB28" s="57"/>
      <c r="AC28" s="57"/>
      <c r="AD28" s="51"/>
    </row>
    <row r="29" spans="1:30" ht="15" customHeight="1" hidden="1">
      <c r="A29" s="51"/>
      <c r="B29" s="52"/>
      <c r="C29" s="52"/>
      <c r="D29" s="53"/>
      <c r="E29" s="53"/>
      <c r="F29" s="53"/>
      <c r="G29" s="54"/>
      <c r="H29" s="54"/>
      <c r="I29" s="54"/>
      <c r="J29" s="55"/>
      <c r="K29" s="55"/>
      <c r="L29" s="55"/>
      <c r="M29" s="53"/>
      <c r="N29" s="53"/>
      <c r="O29" s="53"/>
      <c r="P29" s="54"/>
      <c r="Q29" s="54"/>
      <c r="R29" s="54"/>
      <c r="S29" s="55"/>
      <c r="T29" s="55"/>
      <c r="U29" s="55"/>
      <c r="V29" s="53"/>
      <c r="W29" s="53"/>
      <c r="X29" s="53"/>
      <c r="Y29" s="56"/>
      <c r="Z29" s="56"/>
      <c r="AA29" s="56"/>
      <c r="AB29" s="57"/>
      <c r="AC29" s="57"/>
      <c r="AD29" s="51"/>
    </row>
    <row r="30" spans="1:30" ht="15" customHeight="1" hidden="1">
      <c r="A30" s="51"/>
      <c r="B30" s="58">
        <v>1</v>
      </c>
      <c r="C30" s="58"/>
      <c r="D30" s="59">
        <v>0</v>
      </c>
      <c r="E30" s="59"/>
      <c r="F30" s="59"/>
      <c r="G30" s="60">
        <f>L8</f>
        <v>30</v>
      </c>
      <c r="H30" s="60"/>
      <c r="I30" s="60"/>
      <c r="J30" s="61">
        <f>B49+1</f>
        <v>21</v>
      </c>
      <c r="K30" s="61"/>
      <c r="L30" s="61"/>
      <c r="M30" s="62">
        <f aca="true" t="shared" si="0" ref="M30:M49">IF($L$5&gt;(J30-2)*$L$7,(J30-1)*$L$7,0)</f>
        <v>10</v>
      </c>
      <c r="N30" s="62"/>
      <c r="O30" s="62"/>
      <c r="P30" s="63">
        <f aca="true" t="shared" si="1" ref="P30:P49">IF(M30&gt;0,M30*$L$6*1000+$G$30,0)</f>
        <v>130</v>
      </c>
      <c r="Q30" s="63"/>
      <c r="R30" s="63"/>
      <c r="S30" s="61">
        <f>J49+1</f>
        <v>41</v>
      </c>
      <c r="T30" s="61"/>
      <c r="U30" s="61"/>
      <c r="V30" s="62">
        <f aca="true" t="shared" si="2" ref="V30:V49">IF($L$5&gt;(S30-2)*$L$7,(S30-1)*$L$7,0)</f>
        <v>0</v>
      </c>
      <c r="W30" s="62"/>
      <c r="X30" s="62"/>
      <c r="Y30" s="64">
        <f aca="true" t="shared" si="3" ref="Y30:Y49">IF(V30&gt;0,V30*$L$6*1000+$G$30,0)</f>
        <v>0</v>
      </c>
      <c r="Z30" s="64"/>
      <c r="AA30" s="64"/>
      <c r="AB30" s="51"/>
      <c r="AC30" s="51"/>
      <c r="AD30" s="51"/>
    </row>
    <row r="31" spans="1:30" ht="15" customHeight="1" hidden="1">
      <c r="A31" s="51"/>
      <c r="B31" s="58">
        <f>B30+1</f>
        <v>2</v>
      </c>
      <c r="C31" s="58"/>
      <c r="D31" s="62">
        <f>IF($L$5&gt;(B31-2)*$L$7,(B31-1)*$L$7,0)</f>
        <v>0.5</v>
      </c>
      <c r="E31" s="62"/>
      <c r="F31" s="62"/>
      <c r="G31" s="63">
        <f aca="true" t="shared" si="4" ref="G31:G49">IF(D31&gt;0,D31*$L$6*1000+$G$30,0)</f>
        <v>35</v>
      </c>
      <c r="H31" s="63"/>
      <c r="I31" s="63"/>
      <c r="J31" s="61">
        <f aca="true" t="shared" si="5" ref="J31:J49">J30+1</f>
        <v>22</v>
      </c>
      <c r="K31" s="61"/>
      <c r="L31" s="61"/>
      <c r="M31" s="62">
        <f t="shared" si="0"/>
        <v>0</v>
      </c>
      <c r="N31" s="62"/>
      <c r="O31" s="62"/>
      <c r="P31" s="63">
        <f t="shared" si="1"/>
        <v>0</v>
      </c>
      <c r="Q31" s="63"/>
      <c r="R31" s="63"/>
      <c r="S31" s="61">
        <f aca="true" t="shared" si="6" ref="S31:S49">S30+1</f>
        <v>42</v>
      </c>
      <c r="T31" s="61"/>
      <c r="U31" s="61"/>
      <c r="V31" s="62">
        <f t="shared" si="2"/>
        <v>0</v>
      </c>
      <c r="W31" s="62"/>
      <c r="X31" s="62"/>
      <c r="Y31" s="64">
        <f t="shared" si="3"/>
        <v>0</v>
      </c>
      <c r="Z31" s="64"/>
      <c r="AA31" s="64"/>
      <c r="AB31" s="51"/>
      <c r="AC31" s="51"/>
      <c r="AD31" s="51"/>
    </row>
    <row r="32" spans="1:30" ht="15" customHeight="1" hidden="1">
      <c r="A32" s="51"/>
      <c r="B32" s="58">
        <f aca="true" t="shared" si="7" ref="B32:B49">B31+1</f>
        <v>3</v>
      </c>
      <c r="C32" s="58"/>
      <c r="D32" s="62">
        <f aca="true" t="shared" si="8" ref="D32:D37">IF($L$5&gt;(B32-2)*$L$7,(B32-1)*$L$7,0)</f>
        <v>1</v>
      </c>
      <c r="E32" s="62"/>
      <c r="F32" s="62"/>
      <c r="G32" s="63">
        <f t="shared" si="4"/>
        <v>40</v>
      </c>
      <c r="H32" s="63"/>
      <c r="I32" s="63"/>
      <c r="J32" s="61">
        <f t="shared" si="5"/>
        <v>23</v>
      </c>
      <c r="K32" s="61"/>
      <c r="L32" s="61"/>
      <c r="M32" s="62">
        <f t="shared" si="0"/>
        <v>0</v>
      </c>
      <c r="N32" s="62"/>
      <c r="O32" s="62"/>
      <c r="P32" s="63">
        <f t="shared" si="1"/>
        <v>0</v>
      </c>
      <c r="Q32" s="63"/>
      <c r="R32" s="63"/>
      <c r="S32" s="61">
        <f t="shared" si="6"/>
        <v>43</v>
      </c>
      <c r="T32" s="61"/>
      <c r="U32" s="61"/>
      <c r="V32" s="62">
        <f t="shared" si="2"/>
        <v>0</v>
      </c>
      <c r="W32" s="62"/>
      <c r="X32" s="62"/>
      <c r="Y32" s="64">
        <f t="shared" si="3"/>
        <v>0</v>
      </c>
      <c r="Z32" s="64"/>
      <c r="AA32" s="64"/>
      <c r="AB32" s="51"/>
      <c r="AC32" s="51"/>
      <c r="AD32" s="51"/>
    </row>
    <row r="33" spans="1:30" ht="15" customHeight="1" hidden="1">
      <c r="A33" s="51"/>
      <c r="B33" s="58">
        <f t="shared" si="7"/>
        <v>4</v>
      </c>
      <c r="C33" s="58"/>
      <c r="D33" s="62">
        <f t="shared" si="8"/>
        <v>1.5</v>
      </c>
      <c r="E33" s="62"/>
      <c r="F33" s="62"/>
      <c r="G33" s="63">
        <f t="shared" si="4"/>
        <v>45</v>
      </c>
      <c r="H33" s="63"/>
      <c r="I33" s="63"/>
      <c r="J33" s="61">
        <f t="shared" si="5"/>
        <v>24</v>
      </c>
      <c r="K33" s="61"/>
      <c r="L33" s="61"/>
      <c r="M33" s="62">
        <f t="shared" si="0"/>
        <v>0</v>
      </c>
      <c r="N33" s="62"/>
      <c r="O33" s="62"/>
      <c r="P33" s="63">
        <f t="shared" si="1"/>
        <v>0</v>
      </c>
      <c r="Q33" s="63"/>
      <c r="R33" s="63"/>
      <c r="S33" s="61">
        <f t="shared" si="6"/>
        <v>44</v>
      </c>
      <c r="T33" s="61"/>
      <c r="U33" s="61"/>
      <c r="V33" s="62">
        <f t="shared" si="2"/>
        <v>0</v>
      </c>
      <c r="W33" s="62"/>
      <c r="X33" s="62"/>
      <c r="Y33" s="64">
        <f t="shared" si="3"/>
        <v>0</v>
      </c>
      <c r="Z33" s="64"/>
      <c r="AA33" s="64"/>
      <c r="AB33" s="51"/>
      <c r="AC33" s="51"/>
      <c r="AD33" s="51"/>
    </row>
    <row r="34" spans="1:30" ht="15" customHeight="1" hidden="1">
      <c r="A34" s="51"/>
      <c r="B34" s="58">
        <f t="shared" si="7"/>
        <v>5</v>
      </c>
      <c r="C34" s="58"/>
      <c r="D34" s="62">
        <f t="shared" si="8"/>
        <v>2</v>
      </c>
      <c r="E34" s="62"/>
      <c r="F34" s="62"/>
      <c r="G34" s="63">
        <f t="shared" si="4"/>
        <v>50</v>
      </c>
      <c r="H34" s="63"/>
      <c r="I34" s="63"/>
      <c r="J34" s="61">
        <f t="shared" si="5"/>
        <v>25</v>
      </c>
      <c r="K34" s="61"/>
      <c r="L34" s="61"/>
      <c r="M34" s="62">
        <f t="shared" si="0"/>
        <v>0</v>
      </c>
      <c r="N34" s="62"/>
      <c r="O34" s="62"/>
      <c r="P34" s="63">
        <f t="shared" si="1"/>
        <v>0</v>
      </c>
      <c r="Q34" s="63"/>
      <c r="R34" s="63"/>
      <c r="S34" s="61">
        <f t="shared" si="6"/>
        <v>45</v>
      </c>
      <c r="T34" s="61"/>
      <c r="U34" s="61"/>
      <c r="V34" s="62">
        <f t="shared" si="2"/>
        <v>0</v>
      </c>
      <c r="W34" s="62"/>
      <c r="X34" s="62"/>
      <c r="Y34" s="64">
        <f t="shared" si="3"/>
        <v>0</v>
      </c>
      <c r="Z34" s="64"/>
      <c r="AA34" s="64"/>
      <c r="AB34" s="51"/>
      <c r="AC34" s="51"/>
      <c r="AD34" s="51"/>
    </row>
    <row r="35" spans="1:30" ht="15" customHeight="1" hidden="1">
      <c r="A35" s="51"/>
      <c r="B35" s="58">
        <f t="shared" si="7"/>
        <v>6</v>
      </c>
      <c r="C35" s="58"/>
      <c r="D35" s="62">
        <f t="shared" si="8"/>
        <v>2.5</v>
      </c>
      <c r="E35" s="62"/>
      <c r="F35" s="62"/>
      <c r="G35" s="63">
        <f t="shared" si="4"/>
        <v>55</v>
      </c>
      <c r="H35" s="63"/>
      <c r="I35" s="63"/>
      <c r="J35" s="61">
        <f t="shared" si="5"/>
        <v>26</v>
      </c>
      <c r="K35" s="61"/>
      <c r="L35" s="61"/>
      <c r="M35" s="62">
        <f t="shared" si="0"/>
        <v>0</v>
      </c>
      <c r="N35" s="62"/>
      <c r="O35" s="62"/>
      <c r="P35" s="63">
        <f t="shared" si="1"/>
        <v>0</v>
      </c>
      <c r="Q35" s="63"/>
      <c r="R35" s="63"/>
      <c r="S35" s="61">
        <f t="shared" si="6"/>
        <v>46</v>
      </c>
      <c r="T35" s="61"/>
      <c r="U35" s="61"/>
      <c r="V35" s="62">
        <f t="shared" si="2"/>
        <v>0</v>
      </c>
      <c r="W35" s="62"/>
      <c r="X35" s="62"/>
      <c r="Y35" s="64">
        <f t="shared" si="3"/>
        <v>0</v>
      </c>
      <c r="Z35" s="64"/>
      <c r="AA35" s="64"/>
      <c r="AB35" s="51"/>
      <c r="AC35" s="51"/>
      <c r="AD35" s="51"/>
    </row>
    <row r="36" spans="1:30" ht="15" customHeight="1" hidden="1">
      <c r="A36" s="51"/>
      <c r="B36" s="58">
        <f t="shared" si="7"/>
        <v>7</v>
      </c>
      <c r="C36" s="58"/>
      <c r="D36" s="62">
        <f t="shared" si="8"/>
        <v>3</v>
      </c>
      <c r="E36" s="62"/>
      <c r="F36" s="62"/>
      <c r="G36" s="63">
        <f t="shared" si="4"/>
        <v>60</v>
      </c>
      <c r="H36" s="63"/>
      <c r="I36" s="63"/>
      <c r="J36" s="61">
        <f t="shared" si="5"/>
        <v>27</v>
      </c>
      <c r="K36" s="61"/>
      <c r="L36" s="61"/>
      <c r="M36" s="62">
        <f t="shared" si="0"/>
        <v>0</v>
      </c>
      <c r="N36" s="62"/>
      <c r="O36" s="62"/>
      <c r="P36" s="63">
        <f t="shared" si="1"/>
        <v>0</v>
      </c>
      <c r="Q36" s="63"/>
      <c r="R36" s="63"/>
      <c r="S36" s="61">
        <f t="shared" si="6"/>
        <v>47</v>
      </c>
      <c r="T36" s="61"/>
      <c r="U36" s="61"/>
      <c r="V36" s="62">
        <f t="shared" si="2"/>
        <v>0</v>
      </c>
      <c r="W36" s="62"/>
      <c r="X36" s="62"/>
      <c r="Y36" s="64">
        <f t="shared" si="3"/>
        <v>0</v>
      </c>
      <c r="Z36" s="64"/>
      <c r="AA36" s="64"/>
      <c r="AB36" s="51"/>
      <c r="AC36" s="51"/>
      <c r="AD36" s="51"/>
    </row>
    <row r="37" spans="1:30" ht="15" customHeight="1" hidden="1">
      <c r="A37" s="51"/>
      <c r="B37" s="58">
        <f t="shared" si="7"/>
        <v>8</v>
      </c>
      <c r="C37" s="58"/>
      <c r="D37" s="62">
        <f t="shared" si="8"/>
        <v>3.5</v>
      </c>
      <c r="E37" s="62"/>
      <c r="F37" s="62"/>
      <c r="G37" s="63">
        <f t="shared" si="4"/>
        <v>65</v>
      </c>
      <c r="H37" s="63"/>
      <c r="I37" s="63"/>
      <c r="J37" s="61">
        <f t="shared" si="5"/>
        <v>28</v>
      </c>
      <c r="K37" s="61"/>
      <c r="L37" s="61"/>
      <c r="M37" s="62">
        <f t="shared" si="0"/>
        <v>0</v>
      </c>
      <c r="N37" s="62"/>
      <c r="O37" s="62"/>
      <c r="P37" s="63">
        <f t="shared" si="1"/>
        <v>0</v>
      </c>
      <c r="Q37" s="63"/>
      <c r="R37" s="63"/>
      <c r="S37" s="61">
        <f t="shared" si="6"/>
        <v>48</v>
      </c>
      <c r="T37" s="61"/>
      <c r="U37" s="61"/>
      <c r="V37" s="62">
        <f t="shared" si="2"/>
        <v>0</v>
      </c>
      <c r="W37" s="62"/>
      <c r="X37" s="62"/>
      <c r="Y37" s="64">
        <f t="shared" si="3"/>
        <v>0</v>
      </c>
      <c r="Z37" s="64"/>
      <c r="AA37" s="64"/>
      <c r="AB37" s="51"/>
      <c r="AC37" s="51"/>
      <c r="AD37" s="51"/>
    </row>
    <row r="38" spans="1:30" ht="15" customHeight="1" hidden="1">
      <c r="A38" s="51"/>
      <c r="B38" s="58">
        <f t="shared" si="7"/>
        <v>9</v>
      </c>
      <c r="C38" s="58"/>
      <c r="D38" s="62">
        <f>IF($L$5&gt;(B38-2)*$L$7,(B38-1)*$L$7,0)</f>
        <v>4</v>
      </c>
      <c r="E38" s="62"/>
      <c r="F38" s="62"/>
      <c r="G38" s="63">
        <f t="shared" si="4"/>
        <v>70</v>
      </c>
      <c r="H38" s="63"/>
      <c r="I38" s="63"/>
      <c r="J38" s="61">
        <f t="shared" si="5"/>
        <v>29</v>
      </c>
      <c r="K38" s="61"/>
      <c r="L38" s="61"/>
      <c r="M38" s="62">
        <f t="shared" si="0"/>
        <v>0</v>
      </c>
      <c r="N38" s="62"/>
      <c r="O38" s="62"/>
      <c r="P38" s="63">
        <f t="shared" si="1"/>
        <v>0</v>
      </c>
      <c r="Q38" s="63"/>
      <c r="R38" s="63"/>
      <c r="S38" s="61">
        <f t="shared" si="6"/>
        <v>49</v>
      </c>
      <c r="T38" s="61"/>
      <c r="U38" s="61"/>
      <c r="V38" s="62">
        <f t="shared" si="2"/>
        <v>0</v>
      </c>
      <c r="W38" s="62"/>
      <c r="X38" s="62"/>
      <c r="Y38" s="64">
        <f t="shared" si="3"/>
        <v>0</v>
      </c>
      <c r="Z38" s="64"/>
      <c r="AA38" s="64"/>
      <c r="AB38" s="51"/>
      <c r="AC38" s="51"/>
      <c r="AD38" s="51"/>
    </row>
    <row r="39" spans="1:30" ht="15" customHeight="1" hidden="1">
      <c r="A39" s="51"/>
      <c r="B39" s="58">
        <f t="shared" si="7"/>
        <v>10</v>
      </c>
      <c r="C39" s="58"/>
      <c r="D39" s="62">
        <f>IF($L$5&gt;(B39-2)*$L$7,(B39-1)*$L$7,0)</f>
        <v>4.5</v>
      </c>
      <c r="E39" s="62"/>
      <c r="F39" s="62"/>
      <c r="G39" s="63">
        <f t="shared" si="4"/>
        <v>75</v>
      </c>
      <c r="H39" s="63"/>
      <c r="I39" s="63"/>
      <c r="J39" s="61">
        <f t="shared" si="5"/>
        <v>30</v>
      </c>
      <c r="K39" s="61"/>
      <c r="L39" s="61"/>
      <c r="M39" s="62">
        <f t="shared" si="0"/>
        <v>0</v>
      </c>
      <c r="N39" s="62"/>
      <c r="O39" s="62"/>
      <c r="P39" s="63">
        <f t="shared" si="1"/>
        <v>0</v>
      </c>
      <c r="Q39" s="63"/>
      <c r="R39" s="63"/>
      <c r="S39" s="61">
        <f t="shared" si="6"/>
        <v>50</v>
      </c>
      <c r="T39" s="61"/>
      <c r="U39" s="61"/>
      <c r="V39" s="62">
        <f t="shared" si="2"/>
        <v>0</v>
      </c>
      <c r="W39" s="62"/>
      <c r="X39" s="62"/>
      <c r="Y39" s="64">
        <f t="shared" si="3"/>
        <v>0</v>
      </c>
      <c r="Z39" s="64"/>
      <c r="AA39" s="64"/>
      <c r="AB39" s="51"/>
      <c r="AC39" s="51"/>
      <c r="AD39" s="51"/>
    </row>
    <row r="40" spans="1:30" ht="15" customHeight="1" hidden="1">
      <c r="A40" s="51"/>
      <c r="B40" s="58">
        <f t="shared" si="7"/>
        <v>11</v>
      </c>
      <c r="C40" s="58"/>
      <c r="D40" s="62">
        <f aca="true" t="shared" si="9" ref="D40:D49">IF($L$5&gt;(B40-2)*$L$7,(B40-1)*$L$7,0)</f>
        <v>5</v>
      </c>
      <c r="E40" s="62"/>
      <c r="F40" s="62"/>
      <c r="G40" s="63">
        <f t="shared" si="4"/>
        <v>80</v>
      </c>
      <c r="H40" s="63"/>
      <c r="I40" s="63"/>
      <c r="J40" s="61">
        <f t="shared" si="5"/>
        <v>31</v>
      </c>
      <c r="K40" s="61"/>
      <c r="L40" s="61"/>
      <c r="M40" s="62">
        <f t="shared" si="0"/>
        <v>0</v>
      </c>
      <c r="N40" s="62"/>
      <c r="O40" s="62"/>
      <c r="P40" s="63">
        <f t="shared" si="1"/>
        <v>0</v>
      </c>
      <c r="Q40" s="63"/>
      <c r="R40" s="63"/>
      <c r="S40" s="61">
        <f t="shared" si="6"/>
        <v>51</v>
      </c>
      <c r="T40" s="61"/>
      <c r="U40" s="61"/>
      <c r="V40" s="62">
        <f t="shared" si="2"/>
        <v>0</v>
      </c>
      <c r="W40" s="62"/>
      <c r="X40" s="62"/>
      <c r="Y40" s="64">
        <f t="shared" si="3"/>
        <v>0</v>
      </c>
      <c r="Z40" s="64"/>
      <c r="AA40" s="64"/>
      <c r="AB40" s="51"/>
      <c r="AC40" s="51"/>
      <c r="AD40" s="51"/>
    </row>
    <row r="41" spans="1:30" ht="15" customHeight="1" hidden="1">
      <c r="A41" s="51"/>
      <c r="B41" s="58">
        <f t="shared" si="7"/>
        <v>12</v>
      </c>
      <c r="C41" s="58"/>
      <c r="D41" s="62">
        <f t="shared" si="9"/>
        <v>5.5</v>
      </c>
      <c r="E41" s="62"/>
      <c r="F41" s="62"/>
      <c r="G41" s="63">
        <f t="shared" si="4"/>
        <v>85</v>
      </c>
      <c r="H41" s="63"/>
      <c r="I41" s="63"/>
      <c r="J41" s="61">
        <f t="shared" si="5"/>
        <v>32</v>
      </c>
      <c r="K41" s="61"/>
      <c r="L41" s="61"/>
      <c r="M41" s="62">
        <f t="shared" si="0"/>
        <v>0</v>
      </c>
      <c r="N41" s="62"/>
      <c r="O41" s="62"/>
      <c r="P41" s="63">
        <f t="shared" si="1"/>
        <v>0</v>
      </c>
      <c r="Q41" s="63"/>
      <c r="R41" s="63"/>
      <c r="S41" s="61">
        <f t="shared" si="6"/>
        <v>52</v>
      </c>
      <c r="T41" s="61"/>
      <c r="U41" s="61"/>
      <c r="V41" s="62">
        <f t="shared" si="2"/>
        <v>0</v>
      </c>
      <c r="W41" s="62"/>
      <c r="X41" s="62"/>
      <c r="Y41" s="64">
        <f t="shared" si="3"/>
        <v>0</v>
      </c>
      <c r="Z41" s="64"/>
      <c r="AA41" s="64"/>
      <c r="AB41" s="51"/>
      <c r="AC41" s="51"/>
      <c r="AD41" s="51"/>
    </row>
    <row r="42" spans="1:30" ht="15" customHeight="1" hidden="1">
      <c r="A42" s="51"/>
      <c r="B42" s="58">
        <f t="shared" si="7"/>
        <v>13</v>
      </c>
      <c r="C42" s="58"/>
      <c r="D42" s="62">
        <f t="shared" si="9"/>
        <v>6</v>
      </c>
      <c r="E42" s="62"/>
      <c r="F42" s="62"/>
      <c r="G42" s="63">
        <f t="shared" si="4"/>
        <v>90</v>
      </c>
      <c r="H42" s="63"/>
      <c r="I42" s="63"/>
      <c r="J42" s="61">
        <f t="shared" si="5"/>
        <v>33</v>
      </c>
      <c r="K42" s="61"/>
      <c r="L42" s="61"/>
      <c r="M42" s="62">
        <f t="shared" si="0"/>
        <v>0</v>
      </c>
      <c r="N42" s="62"/>
      <c r="O42" s="62"/>
      <c r="P42" s="63">
        <f t="shared" si="1"/>
        <v>0</v>
      </c>
      <c r="Q42" s="63"/>
      <c r="R42" s="63"/>
      <c r="S42" s="61">
        <f t="shared" si="6"/>
        <v>53</v>
      </c>
      <c r="T42" s="61"/>
      <c r="U42" s="61"/>
      <c r="V42" s="62">
        <f t="shared" si="2"/>
        <v>0</v>
      </c>
      <c r="W42" s="62"/>
      <c r="X42" s="62"/>
      <c r="Y42" s="64">
        <f t="shared" si="3"/>
        <v>0</v>
      </c>
      <c r="Z42" s="64"/>
      <c r="AA42" s="64"/>
      <c r="AB42" s="51"/>
      <c r="AC42" s="51"/>
      <c r="AD42" s="51"/>
    </row>
    <row r="43" spans="1:30" ht="15" customHeight="1" hidden="1">
      <c r="A43" s="51"/>
      <c r="B43" s="58">
        <f t="shared" si="7"/>
        <v>14</v>
      </c>
      <c r="C43" s="58"/>
      <c r="D43" s="62">
        <f t="shared" si="9"/>
        <v>6.5</v>
      </c>
      <c r="E43" s="62"/>
      <c r="F43" s="62"/>
      <c r="G43" s="63">
        <f t="shared" si="4"/>
        <v>95</v>
      </c>
      <c r="H43" s="63"/>
      <c r="I43" s="63"/>
      <c r="J43" s="61">
        <f t="shared" si="5"/>
        <v>34</v>
      </c>
      <c r="K43" s="61"/>
      <c r="L43" s="61"/>
      <c r="M43" s="62">
        <f t="shared" si="0"/>
        <v>0</v>
      </c>
      <c r="N43" s="62"/>
      <c r="O43" s="62"/>
      <c r="P43" s="63">
        <f t="shared" si="1"/>
        <v>0</v>
      </c>
      <c r="Q43" s="63"/>
      <c r="R43" s="63"/>
      <c r="S43" s="61">
        <f t="shared" si="6"/>
        <v>54</v>
      </c>
      <c r="T43" s="61"/>
      <c r="U43" s="61"/>
      <c r="V43" s="62">
        <f t="shared" si="2"/>
        <v>0</v>
      </c>
      <c r="W43" s="62"/>
      <c r="X43" s="62"/>
      <c r="Y43" s="64">
        <f t="shared" si="3"/>
        <v>0</v>
      </c>
      <c r="Z43" s="64"/>
      <c r="AA43" s="64"/>
      <c r="AB43" s="51"/>
      <c r="AC43" s="51"/>
      <c r="AD43" s="51"/>
    </row>
    <row r="44" spans="1:30" ht="15" customHeight="1" hidden="1">
      <c r="A44" s="51"/>
      <c r="B44" s="58">
        <f t="shared" si="7"/>
        <v>15</v>
      </c>
      <c r="C44" s="58"/>
      <c r="D44" s="62">
        <f t="shared" si="9"/>
        <v>7</v>
      </c>
      <c r="E44" s="62"/>
      <c r="F44" s="62"/>
      <c r="G44" s="63">
        <f t="shared" si="4"/>
        <v>100</v>
      </c>
      <c r="H44" s="63"/>
      <c r="I44" s="63"/>
      <c r="J44" s="61">
        <f t="shared" si="5"/>
        <v>35</v>
      </c>
      <c r="K44" s="61"/>
      <c r="L44" s="61"/>
      <c r="M44" s="62">
        <f t="shared" si="0"/>
        <v>0</v>
      </c>
      <c r="N44" s="62"/>
      <c r="O44" s="62"/>
      <c r="P44" s="63">
        <f t="shared" si="1"/>
        <v>0</v>
      </c>
      <c r="Q44" s="63"/>
      <c r="R44" s="63"/>
      <c r="S44" s="61">
        <f t="shared" si="6"/>
        <v>55</v>
      </c>
      <c r="T44" s="61"/>
      <c r="U44" s="61"/>
      <c r="V44" s="62">
        <f t="shared" si="2"/>
        <v>0</v>
      </c>
      <c r="W44" s="62"/>
      <c r="X44" s="62"/>
      <c r="Y44" s="64">
        <f t="shared" si="3"/>
        <v>0</v>
      </c>
      <c r="Z44" s="64"/>
      <c r="AA44" s="64"/>
      <c r="AB44" s="51"/>
      <c r="AC44" s="51"/>
      <c r="AD44" s="51"/>
    </row>
    <row r="45" spans="1:30" ht="15" customHeight="1" hidden="1">
      <c r="A45" s="51"/>
      <c r="B45" s="58">
        <f t="shared" si="7"/>
        <v>16</v>
      </c>
      <c r="C45" s="58"/>
      <c r="D45" s="62">
        <f t="shared" si="9"/>
        <v>7.5</v>
      </c>
      <c r="E45" s="62"/>
      <c r="F45" s="62"/>
      <c r="G45" s="63">
        <f t="shared" si="4"/>
        <v>105</v>
      </c>
      <c r="H45" s="63"/>
      <c r="I45" s="63"/>
      <c r="J45" s="61">
        <f t="shared" si="5"/>
        <v>36</v>
      </c>
      <c r="K45" s="61"/>
      <c r="L45" s="61"/>
      <c r="M45" s="62">
        <f t="shared" si="0"/>
        <v>0</v>
      </c>
      <c r="N45" s="62"/>
      <c r="O45" s="62"/>
      <c r="P45" s="63">
        <f t="shared" si="1"/>
        <v>0</v>
      </c>
      <c r="Q45" s="63"/>
      <c r="R45" s="63"/>
      <c r="S45" s="61">
        <f t="shared" si="6"/>
        <v>56</v>
      </c>
      <c r="T45" s="61"/>
      <c r="U45" s="61"/>
      <c r="V45" s="62">
        <f t="shared" si="2"/>
        <v>0</v>
      </c>
      <c r="W45" s="62"/>
      <c r="X45" s="62"/>
      <c r="Y45" s="64">
        <f t="shared" si="3"/>
        <v>0</v>
      </c>
      <c r="Z45" s="64"/>
      <c r="AA45" s="64"/>
      <c r="AB45" s="51"/>
      <c r="AC45" s="51"/>
      <c r="AD45" s="51"/>
    </row>
    <row r="46" spans="1:30" ht="15" customHeight="1" hidden="1">
      <c r="A46" s="51"/>
      <c r="B46" s="58">
        <f t="shared" si="7"/>
        <v>17</v>
      </c>
      <c r="C46" s="58"/>
      <c r="D46" s="62">
        <f t="shared" si="9"/>
        <v>8</v>
      </c>
      <c r="E46" s="62"/>
      <c r="F46" s="62"/>
      <c r="G46" s="63">
        <f t="shared" si="4"/>
        <v>110</v>
      </c>
      <c r="H46" s="63"/>
      <c r="I46" s="63"/>
      <c r="J46" s="61">
        <f t="shared" si="5"/>
        <v>37</v>
      </c>
      <c r="K46" s="61"/>
      <c r="L46" s="61"/>
      <c r="M46" s="62">
        <f t="shared" si="0"/>
        <v>0</v>
      </c>
      <c r="N46" s="62"/>
      <c r="O46" s="62"/>
      <c r="P46" s="63">
        <f t="shared" si="1"/>
        <v>0</v>
      </c>
      <c r="Q46" s="63"/>
      <c r="R46" s="63"/>
      <c r="S46" s="61">
        <f t="shared" si="6"/>
        <v>57</v>
      </c>
      <c r="T46" s="61"/>
      <c r="U46" s="61"/>
      <c r="V46" s="62">
        <f t="shared" si="2"/>
        <v>0</v>
      </c>
      <c r="W46" s="62"/>
      <c r="X46" s="62"/>
      <c r="Y46" s="64">
        <f t="shared" si="3"/>
        <v>0</v>
      </c>
      <c r="Z46" s="64"/>
      <c r="AA46" s="64"/>
      <c r="AB46" s="51"/>
      <c r="AC46" s="51"/>
      <c r="AD46" s="51"/>
    </row>
    <row r="47" spans="1:30" ht="15" customHeight="1" hidden="1">
      <c r="A47" s="51"/>
      <c r="B47" s="58">
        <f t="shared" si="7"/>
        <v>18</v>
      </c>
      <c r="C47" s="58"/>
      <c r="D47" s="62">
        <f t="shared" si="9"/>
        <v>8.5</v>
      </c>
      <c r="E47" s="62"/>
      <c r="F47" s="62"/>
      <c r="G47" s="63">
        <f t="shared" si="4"/>
        <v>115</v>
      </c>
      <c r="H47" s="63"/>
      <c r="I47" s="63"/>
      <c r="J47" s="61">
        <f t="shared" si="5"/>
        <v>38</v>
      </c>
      <c r="K47" s="61"/>
      <c r="L47" s="61"/>
      <c r="M47" s="62">
        <f t="shared" si="0"/>
        <v>0</v>
      </c>
      <c r="N47" s="62"/>
      <c r="O47" s="62"/>
      <c r="P47" s="63">
        <f t="shared" si="1"/>
        <v>0</v>
      </c>
      <c r="Q47" s="63"/>
      <c r="R47" s="63"/>
      <c r="S47" s="61">
        <f t="shared" si="6"/>
        <v>58</v>
      </c>
      <c r="T47" s="61"/>
      <c r="U47" s="61"/>
      <c r="V47" s="62">
        <f t="shared" si="2"/>
        <v>0</v>
      </c>
      <c r="W47" s="62"/>
      <c r="X47" s="62"/>
      <c r="Y47" s="64">
        <f t="shared" si="3"/>
        <v>0</v>
      </c>
      <c r="Z47" s="64"/>
      <c r="AA47" s="64"/>
      <c r="AB47" s="51"/>
      <c r="AC47" s="51"/>
      <c r="AD47" s="51"/>
    </row>
    <row r="48" spans="1:30" ht="15" customHeight="1" hidden="1">
      <c r="A48" s="51"/>
      <c r="B48" s="58">
        <f t="shared" si="7"/>
        <v>19</v>
      </c>
      <c r="C48" s="58"/>
      <c r="D48" s="62">
        <f t="shared" si="9"/>
        <v>9</v>
      </c>
      <c r="E48" s="62"/>
      <c r="F48" s="62"/>
      <c r="G48" s="63">
        <f t="shared" si="4"/>
        <v>120</v>
      </c>
      <c r="H48" s="63"/>
      <c r="I48" s="63"/>
      <c r="J48" s="61">
        <f t="shared" si="5"/>
        <v>39</v>
      </c>
      <c r="K48" s="61"/>
      <c r="L48" s="61"/>
      <c r="M48" s="62">
        <f t="shared" si="0"/>
        <v>0</v>
      </c>
      <c r="N48" s="62"/>
      <c r="O48" s="62"/>
      <c r="P48" s="63">
        <f t="shared" si="1"/>
        <v>0</v>
      </c>
      <c r="Q48" s="63"/>
      <c r="R48" s="63"/>
      <c r="S48" s="61">
        <f t="shared" si="6"/>
        <v>59</v>
      </c>
      <c r="T48" s="61"/>
      <c r="U48" s="61"/>
      <c r="V48" s="62">
        <f t="shared" si="2"/>
        <v>0</v>
      </c>
      <c r="W48" s="62"/>
      <c r="X48" s="62"/>
      <c r="Y48" s="64">
        <f t="shared" si="3"/>
        <v>0</v>
      </c>
      <c r="Z48" s="64"/>
      <c r="AA48" s="64"/>
      <c r="AB48" s="51"/>
      <c r="AC48" s="51"/>
      <c r="AD48" s="51"/>
    </row>
    <row r="49" spans="1:30" ht="15" customHeight="1" hidden="1">
      <c r="A49" s="51"/>
      <c r="B49" s="65">
        <f t="shared" si="7"/>
        <v>20</v>
      </c>
      <c r="C49" s="65"/>
      <c r="D49" s="66">
        <f t="shared" si="9"/>
        <v>9.5</v>
      </c>
      <c r="E49" s="66"/>
      <c r="F49" s="66"/>
      <c r="G49" s="67">
        <f t="shared" si="4"/>
        <v>125</v>
      </c>
      <c r="H49" s="67"/>
      <c r="I49" s="67"/>
      <c r="J49" s="68">
        <f t="shared" si="5"/>
        <v>40</v>
      </c>
      <c r="K49" s="68"/>
      <c r="L49" s="68"/>
      <c r="M49" s="66">
        <f t="shared" si="0"/>
        <v>0</v>
      </c>
      <c r="N49" s="66"/>
      <c r="O49" s="66"/>
      <c r="P49" s="67">
        <f t="shared" si="1"/>
        <v>0</v>
      </c>
      <c r="Q49" s="67"/>
      <c r="R49" s="67"/>
      <c r="S49" s="68">
        <f t="shared" si="6"/>
        <v>60</v>
      </c>
      <c r="T49" s="68"/>
      <c r="U49" s="68"/>
      <c r="V49" s="66">
        <f t="shared" si="2"/>
        <v>0</v>
      </c>
      <c r="W49" s="66"/>
      <c r="X49" s="66"/>
      <c r="Y49" s="69">
        <f t="shared" si="3"/>
        <v>0</v>
      </c>
      <c r="Z49" s="69"/>
      <c r="AA49" s="69"/>
      <c r="AB49" s="51"/>
      <c r="AC49" s="51"/>
      <c r="AD49" s="51"/>
    </row>
    <row r="50" spans="1:30" ht="15" customHeight="1" hidden="1">
      <c r="A50" s="51"/>
      <c r="B50" s="70"/>
      <c r="C50" s="70"/>
      <c r="D50" s="70"/>
      <c r="E50" s="70"/>
      <c r="F50" s="70"/>
      <c r="G50" s="70"/>
      <c r="H50" s="70"/>
      <c r="I50" s="7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71"/>
      <c r="Z50" s="51"/>
      <c r="AA50" s="51"/>
      <c r="AB50" s="51"/>
      <c r="AC50" s="51"/>
      <c r="AD50" s="51"/>
    </row>
    <row r="51" spans="2:27" ht="15" customHeight="1">
      <c r="B51" s="52" t="s">
        <v>20</v>
      </c>
      <c r="C51" s="52"/>
      <c r="D51" s="53" t="s">
        <v>21</v>
      </c>
      <c r="E51" s="53"/>
      <c r="F51" s="53"/>
      <c r="G51" s="54" t="s">
        <v>22</v>
      </c>
      <c r="H51" s="54"/>
      <c r="I51" s="54"/>
      <c r="J51" s="55" t="s">
        <v>20</v>
      </c>
      <c r="K51" s="55"/>
      <c r="L51" s="55"/>
      <c r="M51" s="53" t="s">
        <v>21</v>
      </c>
      <c r="N51" s="53"/>
      <c r="O51" s="53"/>
      <c r="P51" s="54" t="s">
        <v>22</v>
      </c>
      <c r="Q51" s="54"/>
      <c r="R51" s="54"/>
      <c r="S51" s="55" t="s">
        <v>20</v>
      </c>
      <c r="T51" s="55"/>
      <c r="U51" s="55"/>
      <c r="V51" s="53" t="s">
        <v>21</v>
      </c>
      <c r="W51" s="53"/>
      <c r="X51" s="53"/>
      <c r="Y51" s="56" t="s">
        <v>22</v>
      </c>
      <c r="Z51" s="56"/>
      <c r="AA51" s="56"/>
    </row>
    <row r="52" spans="2:27" ht="15" customHeight="1">
      <c r="B52" s="52"/>
      <c r="C52" s="52"/>
      <c r="D52" s="53"/>
      <c r="E52" s="53"/>
      <c r="F52" s="53"/>
      <c r="G52" s="54"/>
      <c r="H52" s="54"/>
      <c r="I52" s="54"/>
      <c r="J52" s="55"/>
      <c r="K52" s="55"/>
      <c r="L52" s="55"/>
      <c r="M52" s="53"/>
      <c r="N52" s="53"/>
      <c r="O52" s="53"/>
      <c r="P52" s="54"/>
      <c r="Q52" s="54"/>
      <c r="R52" s="54"/>
      <c r="S52" s="55"/>
      <c r="T52" s="55"/>
      <c r="U52" s="55"/>
      <c r="V52" s="53"/>
      <c r="W52" s="53"/>
      <c r="X52" s="53"/>
      <c r="Y52" s="56"/>
      <c r="Z52" s="56"/>
      <c r="AA52" s="56"/>
    </row>
    <row r="53" spans="2:27" ht="15" customHeight="1">
      <c r="B53" s="52"/>
      <c r="C53" s="52"/>
      <c r="D53" s="53"/>
      <c r="E53" s="53"/>
      <c r="F53" s="53"/>
      <c r="G53" s="54"/>
      <c r="H53" s="54"/>
      <c r="I53" s="54"/>
      <c r="J53" s="55"/>
      <c r="K53" s="55"/>
      <c r="L53" s="55"/>
      <c r="M53" s="53"/>
      <c r="N53" s="53"/>
      <c r="O53" s="53"/>
      <c r="P53" s="54"/>
      <c r="Q53" s="54"/>
      <c r="R53" s="54"/>
      <c r="S53" s="55"/>
      <c r="T53" s="55"/>
      <c r="U53" s="55"/>
      <c r="V53" s="53"/>
      <c r="W53" s="53"/>
      <c r="X53" s="53"/>
      <c r="Y53" s="56"/>
      <c r="Z53" s="56"/>
      <c r="AA53" s="56"/>
    </row>
    <row r="54" spans="2:27" ht="15" customHeight="1">
      <c r="B54" s="58">
        <v>1</v>
      </c>
      <c r="C54" s="58"/>
      <c r="D54" s="59">
        <v>0</v>
      </c>
      <c r="E54" s="59"/>
      <c r="F54" s="59"/>
      <c r="G54" s="60">
        <f>$G$30</f>
        <v>30</v>
      </c>
      <c r="H54" s="60"/>
      <c r="I54" s="60"/>
      <c r="J54" s="61">
        <f>B73+1</f>
        <v>21</v>
      </c>
      <c r="K54" s="61"/>
      <c r="L54" s="61"/>
      <c r="M54" s="62">
        <f aca="true" t="shared" si="10" ref="M54:M73">IF(M30&gt;0,M30,"-")</f>
        <v>10</v>
      </c>
      <c r="N54" s="62"/>
      <c r="O54" s="62"/>
      <c r="P54" s="63">
        <f aca="true" t="shared" si="11" ref="P54:P73">IF(M30&gt;0,P30,"-")</f>
        <v>130</v>
      </c>
      <c r="Q54" s="63"/>
      <c r="R54" s="63"/>
      <c r="S54" s="61">
        <f>J73+1</f>
        <v>41</v>
      </c>
      <c r="T54" s="61"/>
      <c r="U54" s="61"/>
      <c r="V54" s="62" t="str">
        <f aca="true" t="shared" si="12" ref="V54:V73">IF(V30&gt;0,V30,"-")</f>
        <v>-</v>
      </c>
      <c r="W54" s="62"/>
      <c r="X54" s="62"/>
      <c r="Y54" s="64" t="str">
        <f aca="true" t="shared" si="13" ref="Y54:Y73">IF(V30&gt;0,Y30,"-")</f>
        <v>-</v>
      </c>
      <c r="Z54" s="64"/>
      <c r="AA54" s="64"/>
    </row>
    <row r="55" spans="2:27" ht="15" customHeight="1">
      <c r="B55" s="58">
        <f>B54+1</f>
        <v>2</v>
      </c>
      <c r="C55" s="58"/>
      <c r="D55" s="62">
        <f>IF(D31&gt;0,D31,"-")</f>
        <v>0.5</v>
      </c>
      <c r="E55" s="62"/>
      <c r="F55" s="62"/>
      <c r="G55" s="63">
        <f>IF(D31&gt;0,G31,"-")</f>
        <v>35</v>
      </c>
      <c r="H55" s="63"/>
      <c r="I55" s="63"/>
      <c r="J55" s="61">
        <f aca="true" t="shared" si="14" ref="J55:J73">J54+1</f>
        <v>22</v>
      </c>
      <c r="K55" s="61"/>
      <c r="L55" s="61"/>
      <c r="M55" s="62" t="str">
        <f t="shared" si="10"/>
        <v>-</v>
      </c>
      <c r="N55" s="62"/>
      <c r="O55" s="62"/>
      <c r="P55" s="63" t="str">
        <f t="shared" si="11"/>
        <v>-</v>
      </c>
      <c r="Q55" s="63"/>
      <c r="R55" s="63"/>
      <c r="S55" s="61">
        <f aca="true" t="shared" si="15" ref="S55:S73">S54+1</f>
        <v>42</v>
      </c>
      <c r="T55" s="61"/>
      <c r="U55" s="61"/>
      <c r="V55" s="62" t="str">
        <f t="shared" si="12"/>
        <v>-</v>
      </c>
      <c r="W55" s="62"/>
      <c r="X55" s="62"/>
      <c r="Y55" s="64" t="str">
        <f t="shared" si="13"/>
        <v>-</v>
      </c>
      <c r="Z55" s="64"/>
      <c r="AA55" s="64"/>
    </row>
    <row r="56" spans="2:27" ht="15" customHeight="1">
      <c r="B56" s="58">
        <f aca="true" t="shared" si="16" ref="B56:B73">B55+1</f>
        <v>3</v>
      </c>
      <c r="C56" s="58"/>
      <c r="D56" s="62">
        <f aca="true" t="shared" si="17" ref="D56:D73">IF(D32&gt;0,D32,"-")</f>
        <v>1</v>
      </c>
      <c r="E56" s="62"/>
      <c r="F56" s="62"/>
      <c r="G56" s="63">
        <f aca="true" t="shared" si="18" ref="G56:G73">IF(D32&gt;0,G32,"-")</f>
        <v>40</v>
      </c>
      <c r="H56" s="63"/>
      <c r="I56" s="63"/>
      <c r="J56" s="61">
        <f t="shared" si="14"/>
        <v>23</v>
      </c>
      <c r="K56" s="61"/>
      <c r="L56" s="61"/>
      <c r="M56" s="62" t="str">
        <f t="shared" si="10"/>
        <v>-</v>
      </c>
      <c r="N56" s="62"/>
      <c r="O56" s="62"/>
      <c r="P56" s="63" t="str">
        <f t="shared" si="11"/>
        <v>-</v>
      </c>
      <c r="Q56" s="63"/>
      <c r="R56" s="63"/>
      <c r="S56" s="61">
        <f t="shared" si="15"/>
        <v>43</v>
      </c>
      <c r="T56" s="61"/>
      <c r="U56" s="61"/>
      <c r="V56" s="62" t="str">
        <f t="shared" si="12"/>
        <v>-</v>
      </c>
      <c r="W56" s="62"/>
      <c r="X56" s="62"/>
      <c r="Y56" s="64" t="str">
        <f t="shared" si="13"/>
        <v>-</v>
      </c>
      <c r="Z56" s="64"/>
      <c r="AA56" s="64"/>
    </row>
    <row r="57" spans="2:27" ht="15" customHeight="1">
      <c r="B57" s="58">
        <f t="shared" si="16"/>
        <v>4</v>
      </c>
      <c r="C57" s="58"/>
      <c r="D57" s="62">
        <f t="shared" si="17"/>
        <v>1.5</v>
      </c>
      <c r="E57" s="62"/>
      <c r="F57" s="62"/>
      <c r="G57" s="63">
        <f t="shared" si="18"/>
        <v>45</v>
      </c>
      <c r="H57" s="63"/>
      <c r="I57" s="63"/>
      <c r="J57" s="61">
        <f t="shared" si="14"/>
        <v>24</v>
      </c>
      <c r="K57" s="61"/>
      <c r="L57" s="61"/>
      <c r="M57" s="62" t="str">
        <f t="shared" si="10"/>
        <v>-</v>
      </c>
      <c r="N57" s="62"/>
      <c r="O57" s="62"/>
      <c r="P57" s="63" t="str">
        <f t="shared" si="11"/>
        <v>-</v>
      </c>
      <c r="Q57" s="63"/>
      <c r="R57" s="63"/>
      <c r="S57" s="61">
        <f t="shared" si="15"/>
        <v>44</v>
      </c>
      <c r="T57" s="61"/>
      <c r="U57" s="61"/>
      <c r="V57" s="62" t="str">
        <f t="shared" si="12"/>
        <v>-</v>
      </c>
      <c r="W57" s="62"/>
      <c r="X57" s="62"/>
      <c r="Y57" s="64" t="str">
        <f t="shared" si="13"/>
        <v>-</v>
      </c>
      <c r="Z57" s="64"/>
      <c r="AA57" s="64"/>
    </row>
    <row r="58" spans="2:27" ht="15" customHeight="1">
      <c r="B58" s="58">
        <f t="shared" si="16"/>
        <v>5</v>
      </c>
      <c r="C58" s="58"/>
      <c r="D58" s="62">
        <f t="shared" si="17"/>
        <v>2</v>
      </c>
      <c r="E58" s="62"/>
      <c r="F58" s="62"/>
      <c r="G58" s="63">
        <f t="shared" si="18"/>
        <v>50</v>
      </c>
      <c r="H58" s="63"/>
      <c r="I58" s="63"/>
      <c r="J58" s="61">
        <f t="shared" si="14"/>
        <v>25</v>
      </c>
      <c r="K58" s="61"/>
      <c r="L58" s="61"/>
      <c r="M58" s="62" t="str">
        <f t="shared" si="10"/>
        <v>-</v>
      </c>
      <c r="N58" s="62"/>
      <c r="O58" s="62"/>
      <c r="P58" s="63" t="str">
        <f t="shared" si="11"/>
        <v>-</v>
      </c>
      <c r="Q58" s="63"/>
      <c r="R58" s="63"/>
      <c r="S58" s="61">
        <f t="shared" si="15"/>
        <v>45</v>
      </c>
      <c r="T58" s="61"/>
      <c r="U58" s="61"/>
      <c r="V58" s="62" t="str">
        <f t="shared" si="12"/>
        <v>-</v>
      </c>
      <c r="W58" s="62"/>
      <c r="X58" s="62"/>
      <c r="Y58" s="64" t="str">
        <f t="shared" si="13"/>
        <v>-</v>
      </c>
      <c r="Z58" s="64"/>
      <c r="AA58" s="64"/>
    </row>
    <row r="59" spans="2:27" ht="15" customHeight="1">
      <c r="B59" s="58">
        <f t="shared" si="16"/>
        <v>6</v>
      </c>
      <c r="C59" s="58"/>
      <c r="D59" s="62">
        <f t="shared" si="17"/>
        <v>2.5</v>
      </c>
      <c r="E59" s="62"/>
      <c r="F59" s="62"/>
      <c r="G59" s="63">
        <f t="shared" si="18"/>
        <v>55</v>
      </c>
      <c r="H59" s="63"/>
      <c r="I59" s="63"/>
      <c r="J59" s="61">
        <f t="shared" si="14"/>
        <v>26</v>
      </c>
      <c r="K59" s="61"/>
      <c r="L59" s="61"/>
      <c r="M59" s="62" t="str">
        <f t="shared" si="10"/>
        <v>-</v>
      </c>
      <c r="N59" s="62"/>
      <c r="O59" s="62"/>
      <c r="P59" s="63" t="str">
        <f t="shared" si="11"/>
        <v>-</v>
      </c>
      <c r="Q59" s="63"/>
      <c r="R59" s="63"/>
      <c r="S59" s="61">
        <f t="shared" si="15"/>
        <v>46</v>
      </c>
      <c r="T59" s="61"/>
      <c r="U59" s="61"/>
      <c r="V59" s="62" t="str">
        <f t="shared" si="12"/>
        <v>-</v>
      </c>
      <c r="W59" s="62"/>
      <c r="X59" s="62"/>
      <c r="Y59" s="64" t="str">
        <f t="shared" si="13"/>
        <v>-</v>
      </c>
      <c r="Z59" s="64"/>
      <c r="AA59" s="64"/>
    </row>
    <row r="60" spans="2:27" ht="15" customHeight="1">
      <c r="B60" s="58">
        <f t="shared" si="16"/>
        <v>7</v>
      </c>
      <c r="C60" s="58"/>
      <c r="D60" s="62">
        <f t="shared" si="17"/>
        <v>3</v>
      </c>
      <c r="E60" s="62"/>
      <c r="F60" s="62"/>
      <c r="G60" s="63">
        <f t="shared" si="18"/>
        <v>60</v>
      </c>
      <c r="H60" s="63"/>
      <c r="I60" s="63"/>
      <c r="J60" s="61">
        <f t="shared" si="14"/>
        <v>27</v>
      </c>
      <c r="K60" s="61"/>
      <c r="L60" s="61"/>
      <c r="M60" s="62" t="str">
        <f t="shared" si="10"/>
        <v>-</v>
      </c>
      <c r="N60" s="62"/>
      <c r="O60" s="62"/>
      <c r="P60" s="63" t="str">
        <f t="shared" si="11"/>
        <v>-</v>
      </c>
      <c r="Q60" s="63"/>
      <c r="R60" s="63"/>
      <c r="S60" s="61">
        <f t="shared" si="15"/>
        <v>47</v>
      </c>
      <c r="T60" s="61"/>
      <c r="U60" s="61"/>
      <c r="V60" s="62" t="str">
        <f t="shared" si="12"/>
        <v>-</v>
      </c>
      <c r="W60" s="62"/>
      <c r="X60" s="62"/>
      <c r="Y60" s="64" t="str">
        <f t="shared" si="13"/>
        <v>-</v>
      </c>
      <c r="Z60" s="64"/>
      <c r="AA60" s="64"/>
    </row>
    <row r="61" spans="2:27" ht="15" customHeight="1">
      <c r="B61" s="58">
        <f t="shared" si="16"/>
        <v>8</v>
      </c>
      <c r="C61" s="58"/>
      <c r="D61" s="62">
        <f t="shared" si="17"/>
        <v>3.5</v>
      </c>
      <c r="E61" s="62"/>
      <c r="F61" s="62"/>
      <c r="G61" s="63">
        <f t="shared" si="18"/>
        <v>65</v>
      </c>
      <c r="H61" s="63"/>
      <c r="I61" s="63"/>
      <c r="J61" s="61">
        <f t="shared" si="14"/>
        <v>28</v>
      </c>
      <c r="K61" s="61"/>
      <c r="L61" s="61"/>
      <c r="M61" s="62" t="str">
        <f t="shared" si="10"/>
        <v>-</v>
      </c>
      <c r="N61" s="62"/>
      <c r="O61" s="62"/>
      <c r="P61" s="63" t="str">
        <f t="shared" si="11"/>
        <v>-</v>
      </c>
      <c r="Q61" s="63"/>
      <c r="R61" s="63"/>
      <c r="S61" s="61">
        <f t="shared" si="15"/>
        <v>48</v>
      </c>
      <c r="T61" s="61"/>
      <c r="U61" s="61"/>
      <c r="V61" s="62" t="str">
        <f t="shared" si="12"/>
        <v>-</v>
      </c>
      <c r="W61" s="62"/>
      <c r="X61" s="62"/>
      <c r="Y61" s="64" t="str">
        <f t="shared" si="13"/>
        <v>-</v>
      </c>
      <c r="Z61" s="64"/>
      <c r="AA61" s="64"/>
    </row>
    <row r="62" spans="2:27" ht="15" customHeight="1">
      <c r="B62" s="58">
        <f t="shared" si="16"/>
        <v>9</v>
      </c>
      <c r="C62" s="58"/>
      <c r="D62" s="62">
        <f t="shared" si="17"/>
        <v>4</v>
      </c>
      <c r="E62" s="62"/>
      <c r="F62" s="62"/>
      <c r="G62" s="63">
        <f t="shared" si="18"/>
        <v>70</v>
      </c>
      <c r="H62" s="63"/>
      <c r="I62" s="63"/>
      <c r="J62" s="61">
        <f t="shared" si="14"/>
        <v>29</v>
      </c>
      <c r="K62" s="61"/>
      <c r="L62" s="61"/>
      <c r="M62" s="62" t="str">
        <f t="shared" si="10"/>
        <v>-</v>
      </c>
      <c r="N62" s="62"/>
      <c r="O62" s="62"/>
      <c r="P62" s="63" t="str">
        <f t="shared" si="11"/>
        <v>-</v>
      </c>
      <c r="Q62" s="63"/>
      <c r="R62" s="63"/>
      <c r="S62" s="61">
        <f t="shared" si="15"/>
        <v>49</v>
      </c>
      <c r="T62" s="61"/>
      <c r="U62" s="61"/>
      <c r="V62" s="62" t="str">
        <f t="shared" si="12"/>
        <v>-</v>
      </c>
      <c r="W62" s="62"/>
      <c r="X62" s="62"/>
      <c r="Y62" s="64" t="str">
        <f t="shared" si="13"/>
        <v>-</v>
      </c>
      <c r="Z62" s="64"/>
      <c r="AA62" s="64"/>
    </row>
    <row r="63" spans="2:27" ht="15" customHeight="1">
      <c r="B63" s="58">
        <f t="shared" si="16"/>
        <v>10</v>
      </c>
      <c r="C63" s="58"/>
      <c r="D63" s="62">
        <f t="shared" si="17"/>
        <v>4.5</v>
      </c>
      <c r="E63" s="62"/>
      <c r="F63" s="62"/>
      <c r="G63" s="63">
        <f t="shared" si="18"/>
        <v>75</v>
      </c>
      <c r="H63" s="63"/>
      <c r="I63" s="63"/>
      <c r="J63" s="61">
        <f t="shared" si="14"/>
        <v>30</v>
      </c>
      <c r="K63" s="61"/>
      <c r="L63" s="61"/>
      <c r="M63" s="62" t="str">
        <f t="shared" si="10"/>
        <v>-</v>
      </c>
      <c r="N63" s="62"/>
      <c r="O63" s="62"/>
      <c r="P63" s="63" t="str">
        <f t="shared" si="11"/>
        <v>-</v>
      </c>
      <c r="Q63" s="63"/>
      <c r="R63" s="63"/>
      <c r="S63" s="61">
        <f t="shared" si="15"/>
        <v>50</v>
      </c>
      <c r="T63" s="61"/>
      <c r="U63" s="61"/>
      <c r="V63" s="62" t="str">
        <f t="shared" si="12"/>
        <v>-</v>
      </c>
      <c r="W63" s="62"/>
      <c r="X63" s="62"/>
      <c r="Y63" s="64" t="str">
        <f t="shared" si="13"/>
        <v>-</v>
      </c>
      <c r="Z63" s="64"/>
      <c r="AA63" s="64"/>
    </row>
    <row r="64" spans="2:27" ht="15" customHeight="1">
      <c r="B64" s="58">
        <f t="shared" si="16"/>
        <v>11</v>
      </c>
      <c r="C64" s="58"/>
      <c r="D64" s="62">
        <f t="shared" si="17"/>
        <v>5</v>
      </c>
      <c r="E64" s="62"/>
      <c r="F64" s="62"/>
      <c r="G64" s="63">
        <f t="shared" si="18"/>
        <v>80</v>
      </c>
      <c r="H64" s="63"/>
      <c r="I64" s="63"/>
      <c r="J64" s="61">
        <f t="shared" si="14"/>
        <v>31</v>
      </c>
      <c r="K64" s="61"/>
      <c r="L64" s="61"/>
      <c r="M64" s="62" t="str">
        <f t="shared" si="10"/>
        <v>-</v>
      </c>
      <c r="N64" s="62"/>
      <c r="O64" s="62"/>
      <c r="P64" s="63" t="str">
        <f t="shared" si="11"/>
        <v>-</v>
      </c>
      <c r="Q64" s="63"/>
      <c r="R64" s="63"/>
      <c r="S64" s="61">
        <f t="shared" si="15"/>
        <v>51</v>
      </c>
      <c r="T64" s="61"/>
      <c r="U64" s="61"/>
      <c r="V64" s="62" t="str">
        <f t="shared" si="12"/>
        <v>-</v>
      </c>
      <c r="W64" s="62"/>
      <c r="X64" s="62"/>
      <c r="Y64" s="64" t="str">
        <f t="shared" si="13"/>
        <v>-</v>
      </c>
      <c r="Z64" s="64"/>
      <c r="AA64" s="64"/>
    </row>
    <row r="65" spans="2:27" ht="15" customHeight="1">
      <c r="B65" s="58">
        <f t="shared" si="16"/>
        <v>12</v>
      </c>
      <c r="C65" s="58"/>
      <c r="D65" s="62">
        <f t="shared" si="17"/>
        <v>5.5</v>
      </c>
      <c r="E65" s="62"/>
      <c r="F65" s="62"/>
      <c r="G65" s="63">
        <f t="shared" si="18"/>
        <v>85</v>
      </c>
      <c r="H65" s="63"/>
      <c r="I65" s="63"/>
      <c r="J65" s="61">
        <f t="shared" si="14"/>
        <v>32</v>
      </c>
      <c r="K65" s="61"/>
      <c r="L65" s="61"/>
      <c r="M65" s="62" t="str">
        <f t="shared" si="10"/>
        <v>-</v>
      </c>
      <c r="N65" s="62"/>
      <c r="O65" s="62"/>
      <c r="P65" s="63" t="str">
        <f t="shared" si="11"/>
        <v>-</v>
      </c>
      <c r="Q65" s="63"/>
      <c r="R65" s="63"/>
      <c r="S65" s="61">
        <f t="shared" si="15"/>
        <v>52</v>
      </c>
      <c r="T65" s="61"/>
      <c r="U65" s="61"/>
      <c r="V65" s="62" t="str">
        <f t="shared" si="12"/>
        <v>-</v>
      </c>
      <c r="W65" s="62"/>
      <c r="X65" s="62"/>
      <c r="Y65" s="64" t="str">
        <f t="shared" si="13"/>
        <v>-</v>
      </c>
      <c r="Z65" s="64"/>
      <c r="AA65" s="64"/>
    </row>
    <row r="66" spans="2:27" ht="15" customHeight="1">
      <c r="B66" s="58">
        <f t="shared" si="16"/>
        <v>13</v>
      </c>
      <c r="C66" s="58"/>
      <c r="D66" s="62">
        <f t="shared" si="17"/>
        <v>6</v>
      </c>
      <c r="E66" s="62"/>
      <c r="F66" s="62"/>
      <c r="G66" s="63">
        <f t="shared" si="18"/>
        <v>90</v>
      </c>
      <c r="H66" s="63"/>
      <c r="I66" s="63"/>
      <c r="J66" s="61">
        <f t="shared" si="14"/>
        <v>33</v>
      </c>
      <c r="K66" s="61"/>
      <c r="L66" s="61"/>
      <c r="M66" s="62" t="str">
        <f t="shared" si="10"/>
        <v>-</v>
      </c>
      <c r="N66" s="62"/>
      <c r="O66" s="62"/>
      <c r="P66" s="63" t="str">
        <f t="shared" si="11"/>
        <v>-</v>
      </c>
      <c r="Q66" s="63"/>
      <c r="R66" s="63"/>
      <c r="S66" s="61">
        <f t="shared" si="15"/>
        <v>53</v>
      </c>
      <c r="T66" s="61"/>
      <c r="U66" s="61"/>
      <c r="V66" s="62" t="str">
        <f t="shared" si="12"/>
        <v>-</v>
      </c>
      <c r="W66" s="62"/>
      <c r="X66" s="62"/>
      <c r="Y66" s="64" t="str">
        <f t="shared" si="13"/>
        <v>-</v>
      </c>
      <c r="Z66" s="64"/>
      <c r="AA66" s="64"/>
    </row>
    <row r="67" spans="2:27" ht="15" customHeight="1">
      <c r="B67" s="58">
        <f t="shared" si="16"/>
        <v>14</v>
      </c>
      <c r="C67" s="58"/>
      <c r="D67" s="62">
        <f t="shared" si="17"/>
        <v>6.5</v>
      </c>
      <c r="E67" s="62"/>
      <c r="F67" s="62"/>
      <c r="G67" s="63">
        <f t="shared" si="18"/>
        <v>95</v>
      </c>
      <c r="H67" s="63"/>
      <c r="I67" s="63"/>
      <c r="J67" s="61">
        <f t="shared" si="14"/>
        <v>34</v>
      </c>
      <c r="K67" s="61"/>
      <c r="L67" s="61"/>
      <c r="M67" s="62" t="str">
        <f t="shared" si="10"/>
        <v>-</v>
      </c>
      <c r="N67" s="62"/>
      <c r="O67" s="62"/>
      <c r="P67" s="63" t="str">
        <f t="shared" si="11"/>
        <v>-</v>
      </c>
      <c r="Q67" s="63"/>
      <c r="R67" s="63"/>
      <c r="S67" s="61">
        <f t="shared" si="15"/>
        <v>54</v>
      </c>
      <c r="T67" s="61"/>
      <c r="U67" s="61"/>
      <c r="V67" s="62" t="str">
        <f t="shared" si="12"/>
        <v>-</v>
      </c>
      <c r="W67" s="62"/>
      <c r="X67" s="62"/>
      <c r="Y67" s="64" t="str">
        <f t="shared" si="13"/>
        <v>-</v>
      </c>
      <c r="Z67" s="64"/>
      <c r="AA67" s="64"/>
    </row>
    <row r="68" spans="2:27" ht="15" customHeight="1">
      <c r="B68" s="58">
        <f t="shared" si="16"/>
        <v>15</v>
      </c>
      <c r="C68" s="58"/>
      <c r="D68" s="62">
        <f t="shared" si="17"/>
        <v>7</v>
      </c>
      <c r="E68" s="62"/>
      <c r="F68" s="62"/>
      <c r="G68" s="63">
        <f t="shared" si="18"/>
        <v>100</v>
      </c>
      <c r="H68" s="63"/>
      <c r="I68" s="63"/>
      <c r="J68" s="61">
        <f t="shared" si="14"/>
        <v>35</v>
      </c>
      <c r="K68" s="61"/>
      <c r="L68" s="61"/>
      <c r="M68" s="62" t="str">
        <f t="shared" si="10"/>
        <v>-</v>
      </c>
      <c r="N68" s="62"/>
      <c r="O68" s="62"/>
      <c r="P68" s="63" t="str">
        <f t="shared" si="11"/>
        <v>-</v>
      </c>
      <c r="Q68" s="63"/>
      <c r="R68" s="63"/>
      <c r="S68" s="61">
        <f t="shared" si="15"/>
        <v>55</v>
      </c>
      <c r="T68" s="61"/>
      <c r="U68" s="61"/>
      <c r="V68" s="62" t="str">
        <f t="shared" si="12"/>
        <v>-</v>
      </c>
      <c r="W68" s="62"/>
      <c r="X68" s="62"/>
      <c r="Y68" s="64" t="str">
        <f t="shared" si="13"/>
        <v>-</v>
      </c>
      <c r="Z68" s="64"/>
      <c r="AA68" s="64"/>
    </row>
    <row r="69" spans="2:27" ht="15" customHeight="1">
      <c r="B69" s="58">
        <f t="shared" si="16"/>
        <v>16</v>
      </c>
      <c r="C69" s="58"/>
      <c r="D69" s="62">
        <f t="shared" si="17"/>
        <v>7.5</v>
      </c>
      <c r="E69" s="62"/>
      <c r="F69" s="62"/>
      <c r="G69" s="63">
        <f t="shared" si="18"/>
        <v>105</v>
      </c>
      <c r="H69" s="63"/>
      <c r="I69" s="63"/>
      <c r="J69" s="61">
        <f t="shared" si="14"/>
        <v>36</v>
      </c>
      <c r="K69" s="61"/>
      <c r="L69" s="61"/>
      <c r="M69" s="62" t="str">
        <f t="shared" si="10"/>
        <v>-</v>
      </c>
      <c r="N69" s="62"/>
      <c r="O69" s="62"/>
      <c r="P69" s="63" t="str">
        <f t="shared" si="11"/>
        <v>-</v>
      </c>
      <c r="Q69" s="63"/>
      <c r="R69" s="63"/>
      <c r="S69" s="61">
        <f t="shared" si="15"/>
        <v>56</v>
      </c>
      <c r="T69" s="61"/>
      <c r="U69" s="61"/>
      <c r="V69" s="62" t="str">
        <f t="shared" si="12"/>
        <v>-</v>
      </c>
      <c r="W69" s="62"/>
      <c r="X69" s="62"/>
      <c r="Y69" s="64" t="str">
        <f t="shared" si="13"/>
        <v>-</v>
      </c>
      <c r="Z69" s="64"/>
      <c r="AA69" s="64"/>
    </row>
    <row r="70" spans="2:27" ht="15" customHeight="1">
      <c r="B70" s="58">
        <f t="shared" si="16"/>
        <v>17</v>
      </c>
      <c r="C70" s="58"/>
      <c r="D70" s="62">
        <f t="shared" si="17"/>
        <v>8</v>
      </c>
      <c r="E70" s="62"/>
      <c r="F70" s="62"/>
      <c r="G70" s="63">
        <f t="shared" si="18"/>
        <v>110</v>
      </c>
      <c r="H70" s="63"/>
      <c r="I70" s="63"/>
      <c r="J70" s="61">
        <f t="shared" si="14"/>
        <v>37</v>
      </c>
      <c r="K70" s="61"/>
      <c r="L70" s="61"/>
      <c r="M70" s="62" t="str">
        <f t="shared" si="10"/>
        <v>-</v>
      </c>
      <c r="N70" s="62"/>
      <c r="O70" s="62"/>
      <c r="P70" s="63" t="str">
        <f t="shared" si="11"/>
        <v>-</v>
      </c>
      <c r="Q70" s="63"/>
      <c r="R70" s="63"/>
      <c r="S70" s="61">
        <f t="shared" si="15"/>
        <v>57</v>
      </c>
      <c r="T70" s="61"/>
      <c r="U70" s="61"/>
      <c r="V70" s="62" t="str">
        <f t="shared" si="12"/>
        <v>-</v>
      </c>
      <c r="W70" s="62"/>
      <c r="X70" s="62"/>
      <c r="Y70" s="64" t="str">
        <f t="shared" si="13"/>
        <v>-</v>
      </c>
      <c r="Z70" s="64"/>
      <c r="AA70" s="64"/>
    </row>
    <row r="71" spans="2:27" ht="15" customHeight="1">
      <c r="B71" s="58">
        <f t="shared" si="16"/>
        <v>18</v>
      </c>
      <c r="C71" s="58"/>
      <c r="D71" s="62">
        <f t="shared" si="17"/>
        <v>8.5</v>
      </c>
      <c r="E71" s="62"/>
      <c r="F71" s="62"/>
      <c r="G71" s="63">
        <f t="shared" si="18"/>
        <v>115</v>
      </c>
      <c r="H71" s="63"/>
      <c r="I71" s="63"/>
      <c r="J71" s="61">
        <f t="shared" si="14"/>
        <v>38</v>
      </c>
      <c r="K71" s="61"/>
      <c r="L71" s="61"/>
      <c r="M71" s="62" t="str">
        <f t="shared" si="10"/>
        <v>-</v>
      </c>
      <c r="N71" s="62"/>
      <c r="O71" s="62"/>
      <c r="P71" s="63" t="str">
        <f t="shared" si="11"/>
        <v>-</v>
      </c>
      <c r="Q71" s="63"/>
      <c r="R71" s="63"/>
      <c r="S71" s="61">
        <f t="shared" si="15"/>
        <v>58</v>
      </c>
      <c r="T71" s="61"/>
      <c r="U71" s="61"/>
      <c r="V71" s="62" t="str">
        <f t="shared" si="12"/>
        <v>-</v>
      </c>
      <c r="W71" s="62"/>
      <c r="X71" s="62"/>
      <c r="Y71" s="64" t="str">
        <f t="shared" si="13"/>
        <v>-</v>
      </c>
      <c r="Z71" s="64"/>
      <c r="AA71" s="64"/>
    </row>
    <row r="72" spans="2:27" ht="15" customHeight="1">
      <c r="B72" s="58">
        <f t="shared" si="16"/>
        <v>19</v>
      </c>
      <c r="C72" s="58"/>
      <c r="D72" s="62">
        <f t="shared" si="17"/>
        <v>9</v>
      </c>
      <c r="E72" s="62"/>
      <c r="F72" s="62"/>
      <c r="G72" s="63">
        <f t="shared" si="18"/>
        <v>120</v>
      </c>
      <c r="H72" s="63"/>
      <c r="I72" s="63"/>
      <c r="J72" s="61">
        <f t="shared" si="14"/>
        <v>39</v>
      </c>
      <c r="K72" s="61"/>
      <c r="L72" s="61"/>
      <c r="M72" s="62" t="str">
        <f t="shared" si="10"/>
        <v>-</v>
      </c>
      <c r="N72" s="62"/>
      <c r="O72" s="62"/>
      <c r="P72" s="63" t="str">
        <f t="shared" si="11"/>
        <v>-</v>
      </c>
      <c r="Q72" s="63"/>
      <c r="R72" s="63"/>
      <c r="S72" s="61">
        <f t="shared" si="15"/>
        <v>59</v>
      </c>
      <c r="T72" s="61"/>
      <c r="U72" s="61"/>
      <c r="V72" s="62" t="str">
        <f t="shared" si="12"/>
        <v>-</v>
      </c>
      <c r="W72" s="62"/>
      <c r="X72" s="62"/>
      <c r="Y72" s="64" t="str">
        <f t="shared" si="13"/>
        <v>-</v>
      </c>
      <c r="Z72" s="64"/>
      <c r="AA72" s="64"/>
    </row>
    <row r="73" spans="2:27" ht="15" customHeight="1">
      <c r="B73" s="65">
        <f t="shared" si="16"/>
        <v>20</v>
      </c>
      <c r="C73" s="65"/>
      <c r="D73" s="66">
        <f t="shared" si="17"/>
        <v>9.5</v>
      </c>
      <c r="E73" s="66"/>
      <c r="F73" s="66"/>
      <c r="G73" s="67">
        <f t="shared" si="18"/>
        <v>125</v>
      </c>
      <c r="H73" s="67"/>
      <c r="I73" s="67"/>
      <c r="J73" s="68">
        <f t="shared" si="14"/>
        <v>40</v>
      </c>
      <c r="K73" s="68"/>
      <c r="L73" s="68"/>
      <c r="M73" s="66" t="str">
        <f t="shared" si="10"/>
        <v>-</v>
      </c>
      <c r="N73" s="66"/>
      <c r="O73" s="66"/>
      <c r="P73" s="67" t="str">
        <f t="shared" si="11"/>
        <v>-</v>
      </c>
      <c r="Q73" s="67"/>
      <c r="R73" s="67"/>
      <c r="S73" s="68">
        <f t="shared" si="15"/>
        <v>60</v>
      </c>
      <c r="T73" s="68"/>
      <c r="U73" s="68"/>
      <c r="V73" s="66" t="str">
        <f t="shared" si="12"/>
        <v>-</v>
      </c>
      <c r="W73" s="66"/>
      <c r="X73" s="66"/>
      <c r="Y73" s="69" t="str">
        <f t="shared" si="13"/>
        <v>-</v>
      </c>
      <c r="Z73" s="69"/>
      <c r="AA73" s="69"/>
    </row>
    <row r="74" spans="2:9" ht="15" customHeight="1">
      <c r="B74" s="15"/>
      <c r="C74" s="15"/>
      <c r="D74" s="15"/>
      <c r="E74" s="15"/>
      <c r="F74" s="15"/>
      <c r="G74" s="15"/>
      <c r="H74" s="15"/>
      <c r="I74" s="15"/>
    </row>
    <row r="75" spans="2:30" s="72" customFormat="1" ht="15" customHeight="1">
      <c r="B75" s="73" t="s">
        <v>23</v>
      </c>
      <c r="C75" s="73"/>
      <c r="D75" s="73" t="s">
        <v>24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2:30" s="72" customFormat="1" ht="15" customHeight="1">
      <c r="B76" s="73"/>
      <c r="C76" s="73"/>
      <c r="D76" s="73" t="s">
        <v>25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</sheetData>
  <sheetProtection selectLockedCells="1" selectUnlockedCells="1"/>
  <mergeCells count="445">
    <mergeCell ref="B2:AD3"/>
    <mergeCell ref="B5:K5"/>
    <mergeCell ref="L5:M5"/>
    <mergeCell ref="B6:K6"/>
    <mergeCell ref="L6:M6"/>
    <mergeCell ref="B7:K7"/>
    <mergeCell ref="L7:M7"/>
    <mergeCell ref="B8:K8"/>
    <mergeCell ref="L8:M8"/>
    <mergeCell ref="B9:K9"/>
    <mergeCell ref="F11:Y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C13:C23"/>
    <mergeCell ref="D14:F14"/>
    <mergeCell ref="G14:I14"/>
    <mergeCell ref="J14:L14"/>
    <mergeCell ref="M14:O14"/>
    <mergeCell ref="P14:R14"/>
    <mergeCell ref="S14:U14"/>
    <mergeCell ref="V14:X14"/>
    <mergeCell ref="Y14:AA14"/>
    <mergeCell ref="D15:D17"/>
    <mergeCell ref="E15:E17"/>
    <mergeCell ref="F15:F17"/>
    <mergeCell ref="G15:G18"/>
    <mergeCell ref="H15:H18"/>
    <mergeCell ref="I15:I18"/>
    <mergeCell ref="J15:J19"/>
    <mergeCell ref="K15:K19"/>
    <mergeCell ref="L15:L19"/>
    <mergeCell ref="M15:M20"/>
    <mergeCell ref="N15:N20"/>
    <mergeCell ref="O15:O20"/>
    <mergeCell ref="P15:P21"/>
    <mergeCell ref="Q15:Q21"/>
    <mergeCell ref="R15:R21"/>
    <mergeCell ref="S15:S22"/>
    <mergeCell ref="T15:T22"/>
    <mergeCell ref="U15:U22"/>
    <mergeCell ref="V15:V23"/>
    <mergeCell ref="W15:W23"/>
    <mergeCell ref="X15:X23"/>
    <mergeCell ref="Y15:Y24"/>
    <mergeCell ref="Z15:Z24"/>
    <mergeCell ref="AA15:AA24"/>
    <mergeCell ref="AB15:AB25"/>
    <mergeCell ref="AC15:AC25"/>
    <mergeCell ref="AD15:AD25"/>
    <mergeCell ref="D18:F18"/>
    <mergeCell ref="G19:I19"/>
    <mergeCell ref="J20:L20"/>
    <mergeCell ref="M21:O21"/>
    <mergeCell ref="P22:R22"/>
    <mergeCell ref="S23:U23"/>
    <mergeCell ref="V24:X24"/>
    <mergeCell ref="Y25:AA25"/>
    <mergeCell ref="B27:C29"/>
    <mergeCell ref="D27:F29"/>
    <mergeCell ref="G27:I29"/>
    <mergeCell ref="J27:L29"/>
    <mergeCell ref="M27:O29"/>
    <mergeCell ref="P27:R29"/>
    <mergeCell ref="S27:U29"/>
    <mergeCell ref="V27:X29"/>
    <mergeCell ref="Y27:AA29"/>
    <mergeCell ref="B30:C30"/>
    <mergeCell ref="D30:F30"/>
    <mergeCell ref="G30:I30"/>
    <mergeCell ref="J30:L30"/>
    <mergeCell ref="M30:O30"/>
    <mergeCell ref="P30:R30"/>
    <mergeCell ref="S30:U30"/>
    <mergeCell ref="V30:X30"/>
    <mergeCell ref="Y30:AA30"/>
    <mergeCell ref="B31:C31"/>
    <mergeCell ref="D31:F31"/>
    <mergeCell ref="G31:I31"/>
    <mergeCell ref="J31:L31"/>
    <mergeCell ref="M31:O31"/>
    <mergeCell ref="P31:R31"/>
    <mergeCell ref="S31:U31"/>
    <mergeCell ref="V31:X31"/>
    <mergeCell ref="Y31:AA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B33:C33"/>
    <mergeCell ref="D33:F33"/>
    <mergeCell ref="G33:I33"/>
    <mergeCell ref="J33:L33"/>
    <mergeCell ref="M33:O33"/>
    <mergeCell ref="P33:R33"/>
    <mergeCell ref="S33:U33"/>
    <mergeCell ref="V33:X33"/>
    <mergeCell ref="Y33:AA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B37:C37"/>
    <mergeCell ref="D37:F37"/>
    <mergeCell ref="G37:I37"/>
    <mergeCell ref="J37:L37"/>
    <mergeCell ref="M37:O37"/>
    <mergeCell ref="P37:R37"/>
    <mergeCell ref="S37:U37"/>
    <mergeCell ref="V37:X37"/>
    <mergeCell ref="Y37:AA37"/>
    <mergeCell ref="B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39:C39"/>
    <mergeCell ref="D39:F39"/>
    <mergeCell ref="G39:I39"/>
    <mergeCell ref="J39:L39"/>
    <mergeCell ref="M39:O39"/>
    <mergeCell ref="P39:R39"/>
    <mergeCell ref="S39:U39"/>
    <mergeCell ref="V39:X39"/>
    <mergeCell ref="Y39:AA39"/>
    <mergeCell ref="B40:C40"/>
    <mergeCell ref="D40:F40"/>
    <mergeCell ref="G40:I40"/>
    <mergeCell ref="J40:L40"/>
    <mergeCell ref="M40:O40"/>
    <mergeCell ref="P40:R40"/>
    <mergeCell ref="S40:U40"/>
    <mergeCell ref="V40:X40"/>
    <mergeCell ref="Y40:AA40"/>
    <mergeCell ref="B41:C41"/>
    <mergeCell ref="D41:F41"/>
    <mergeCell ref="G41:I41"/>
    <mergeCell ref="J41:L41"/>
    <mergeCell ref="M41:O41"/>
    <mergeCell ref="P41:R41"/>
    <mergeCell ref="S41:U41"/>
    <mergeCell ref="V41:X41"/>
    <mergeCell ref="Y41:AA41"/>
    <mergeCell ref="B42:C42"/>
    <mergeCell ref="D42:F42"/>
    <mergeCell ref="G42:I42"/>
    <mergeCell ref="J42:L42"/>
    <mergeCell ref="M42:O42"/>
    <mergeCell ref="P42:R42"/>
    <mergeCell ref="S42:U42"/>
    <mergeCell ref="V42:X42"/>
    <mergeCell ref="Y42:AA42"/>
    <mergeCell ref="B43:C43"/>
    <mergeCell ref="D43:F43"/>
    <mergeCell ref="G43:I43"/>
    <mergeCell ref="J43:L43"/>
    <mergeCell ref="M43:O43"/>
    <mergeCell ref="P43:R43"/>
    <mergeCell ref="S43:U43"/>
    <mergeCell ref="V43:X43"/>
    <mergeCell ref="Y43:AA43"/>
    <mergeCell ref="B44:C44"/>
    <mergeCell ref="D44:F44"/>
    <mergeCell ref="G44:I44"/>
    <mergeCell ref="J44:L44"/>
    <mergeCell ref="M44:O44"/>
    <mergeCell ref="P44:R44"/>
    <mergeCell ref="S44:U44"/>
    <mergeCell ref="V44:X44"/>
    <mergeCell ref="Y44:AA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B50:C50"/>
    <mergeCell ref="D50:F50"/>
    <mergeCell ref="G50:I50"/>
    <mergeCell ref="B51:C53"/>
    <mergeCell ref="D51:F53"/>
    <mergeCell ref="G51:I53"/>
    <mergeCell ref="J51:L53"/>
    <mergeCell ref="M51:O53"/>
    <mergeCell ref="P51:R53"/>
    <mergeCell ref="S51:U53"/>
    <mergeCell ref="V51:X53"/>
    <mergeCell ref="Y51:AA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B55:C55"/>
    <mergeCell ref="D55:F55"/>
    <mergeCell ref="G55:I55"/>
    <mergeCell ref="J55:L55"/>
    <mergeCell ref="M55:O55"/>
    <mergeCell ref="P55:R55"/>
    <mergeCell ref="S55:U55"/>
    <mergeCell ref="V55:X55"/>
    <mergeCell ref="Y55:AA55"/>
    <mergeCell ref="B56:C56"/>
    <mergeCell ref="D56:F56"/>
    <mergeCell ref="G56:I56"/>
    <mergeCell ref="J56:L56"/>
    <mergeCell ref="M56:O56"/>
    <mergeCell ref="P56:R56"/>
    <mergeCell ref="S56:U56"/>
    <mergeCell ref="V56:X56"/>
    <mergeCell ref="Y56:AA56"/>
    <mergeCell ref="B57:C57"/>
    <mergeCell ref="D57:F57"/>
    <mergeCell ref="G57:I57"/>
    <mergeCell ref="J57:L57"/>
    <mergeCell ref="M57:O57"/>
    <mergeCell ref="P57:R57"/>
    <mergeCell ref="S57:U57"/>
    <mergeCell ref="V57:X57"/>
    <mergeCell ref="Y57:AA57"/>
    <mergeCell ref="B58:C58"/>
    <mergeCell ref="D58:F58"/>
    <mergeCell ref="G58:I58"/>
    <mergeCell ref="J58:L58"/>
    <mergeCell ref="M58:O58"/>
    <mergeCell ref="P58:R58"/>
    <mergeCell ref="S58:U58"/>
    <mergeCell ref="V58:X58"/>
    <mergeCell ref="Y58:AA58"/>
    <mergeCell ref="B59:C59"/>
    <mergeCell ref="D59:F59"/>
    <mergeCell ref="G59:I59"/>
    <mergeCell ref="J59:L59"/>
    <mergeCell ref="M59:O59"/>
    <mergeCell ref="P59:R59"/>
    <mergeCell ref="S59:U59"/>
    <mergeCell ref="V59:X59"/>
    <mergeCell ref="Y59:AA59"/>
    <mergeCell ref="B60:C60"/>
    <mergeCell ref="D60:F60"/>
    <mergeCell ref="G60:I60"/>
    <mergeCell ref="J60:L60"/>
    <mergeCell ref="M60:O60"/>
    <mergeCell ref="P60:R60"/>
    <mergeCell ref="S60:U60"/>
    <mergeCell ref="V60:X60"/>
    <mergeCell ref="Y60:AA60"/>
    <mergeCell ref="B61:C61"/>
    <mergeCell ref="D61:F61"/>
    <mergeCell ref="G61:I61"/>
    <mergeCell ref="J61:L61"/>
    <mergeCell ref="M61:O61"/>
    <mergeCell ref="P61:R61"/>
    <mergeCell ref="S61:U61"/>
    <mergeCell ref="V61:X61"/>
    <mergeCell ref="Y61:AA61"/>
    <mergeCell ref="B62:C62"/>
    <mergeCell ref="D62:F62"/>
    <mergeCell ref="G62:I62"/>
    <mergeCell ref="J62:L62"/>
    <mergeCell ref="M62:O62"/>
    <mergeCell ref="P62:R62"/>
    <mergeCell ref="S62:U62"/>
    <mergeCell ref="V62:X62"/>
    <mergeCell ref="Y62:AA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B73:C73"/>
    <mergeCell ref="D73:F73"/>
    <mergeCell ref="G73:I73"/>
    <mergeCell ref="J73:L73"/>
    <mergeCell ref="M73:O73"/>
    <mergeCell ref="P73:R73"/>
    <mergeCell ref="S73:U73"/>
    <mergeCell ref="V73:X73"/>
    <mergeCell ref="Y73:AA73"/>
  </mergeCells>
  <printOptions/>
  <pageMargins left="0.5513888888888889" right="0.35416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Elmich Alan</dc:creator>
  <cp:keywords/>
  <dc:description/>
  <cp:lastModifiedBy/>
  <cp:lastPrinted>2011-07-25T06:16:28Z</cp:lastPrinted>
  <dcterms:created xsi:type="dcterms:W3CDTF">2007-10-09T09:47:49Z</dcterms:created>
  <dcterms:modified xsi:type="dcterms:W3CDTF">2014-09-22T06:29:38Z</dcterms:modified>
  <cp:category/>
  <cp:version/>
  <cp:contentType/>
  <cp:contentStatus/>
  <cp:revision>1</cp:revision>
</cp:coreProperties>
</file>